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98" documentId="120_S{2AC9BD13-BADA-5192-A53E-5A8FF88502F6}" xr6:coauthVersionLast="47" xr6:coauthVersionMax="47" xr10:uidLastSave="{0B85FD50-5347-4AFD-BFDB-B0FF86150FA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<sst xmlns="http://schemas.openxmlformats.org/spreadsheetml/2006/main" count="180297" uniqueCount="39134">
  <si>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</si>
  <si>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</si>
  <si>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</si>
  <si>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</si>
  <si>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</si>
  <si>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</si>
  <si>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</si>
  <si>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</si>
  <si>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</si>
  <si>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</si>
  <si>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</si>
  <si>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</si>
  <si>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</si>
  <si>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</si>
  <si>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</si>
  <si>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</si>
  <si>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</si>
  <si>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</si>
  <si>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</si>
  <si>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</si>
  <si>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</si>
  <si>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</si>
  <si>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</si>
  <si>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</si>
  <si>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</si>
  <si>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</si>
  <si>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</si>
  <si>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</si>
  <si>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</si>
  <si>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</si>
  <si>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</si>
  <si>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</si>
  <si>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</si>
  <si>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</si>
  <si>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</si>
  <si>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</si>
  <si>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</si>
  <si>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</si>
  <si>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</si>
  <si>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</si>
  <si>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</si>
  <si>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</si>
  <si>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</si>
  <si>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</si>
  <si>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</si>
  <si>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</si>
  <si>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</si>
  <si>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</si>
  <si>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</si>
  <si>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</si>
  <si>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</si>
  <si>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</si>
  <si>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</si>
  <si>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</si>
  <si>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</si>
  <si>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</si>
  <si>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</si>
  <si>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</si>
  <si>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</si>
  <si>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</si>
  <si>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</si>
  <si>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</si>
  <si>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</si>
  <si>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</si>
  <si>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</si>
  <si>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</si>
  <si>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</si>
  <si>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</si>
  <si>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</si>
  <si>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</si>
  <si>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</si>
  <si>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</si>
  <si>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</si>
  <si>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</si>
  <si>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</si>
  <si>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</si>
  <si>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</si>
  <si>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</si>
  <si>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</si>
  <si>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</si>
  <si>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</si>
  <si>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</si>
  <si>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</si>
  <si>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</si>
  <si>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</si>
  <si>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</si>
  <si>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</si>
  <si>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</si>
  <si>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</si>
  <si>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</si>
  <si>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</si>
  <si>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</si>
  <si>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</si>
  <si>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</si>
  <si>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</si>
  <si>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</si>
  <si>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</si>
  <si>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</si>
  <si>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</si>
  <si>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</si>
  <si>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</si>
  <si>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</si>
  <si>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</si>
  <si>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</si>
  <si>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</si>
  <si>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</si>
  <si>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</si>
  <si>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</si>
  <si>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</si>
  <si>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</si>
  <si>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</si>
  <si>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</si>
  <si>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</si>
  <si>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</si>
  <si>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</si>
  <si>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</si>
  <si>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</si>
  <si>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</si>
  <si>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</si>
  <si>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</si>
  <si>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</si>
  <si>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</si>
  <si>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</si>
  <si>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</si>
  <si>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</si>
  <si>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</si>
  <si>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</si>
  <si>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</si>
  <si>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</si>
  <si>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</si>
  <si>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</si>
  <si>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</si>
  <si>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</si>
  <si>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</si>
  <si>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</si>
  <si>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</si>
  <si>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</si>
  <si>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</si>
  <si>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</si>
  <si>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</si>
  <si>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</si>
  <si>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</si>
  <si>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</si>
  <si>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</si>
  <si>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</si>
  <si>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</si>
  <si>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</si>
  <si>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</si>
  <si>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</si>
  <si>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</si>
  <si>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</si>
  <si>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</si>
  <si>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</si>
  <si>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</si>
  <si>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</si>
  <si>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</si>
  <si>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</si>
  <si>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</si>
  <si>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</si>
  <si>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</si>
  <si>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</si>
  <si>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</si>
  <si>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</si>
  <si>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</si>
  <si>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</si>
  <si>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</si>
  <si>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</si>
  <si>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</si>
  <si>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</si>
  <si>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</si>
  <si>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</si>
  <si>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</si>
  <si>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</si>
  <si>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</si>
  <si>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</si>
  <si>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</si>
  <si>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</si>
  <si>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</si>
  <si>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</si>
  <si>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</si>
  <si>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</si>
  <si>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</si>
  <si>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</si>
  <si>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</si>
  <si>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</si>
  <si>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</si>
  <si>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</si>
  <si>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</si>
  <si>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</si>
  <si>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</si>
  <si>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</si>
  <si>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</si>
  <si>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</si>
  <si>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</si>
  <si>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</si>
  <si>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</si>
  <si>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</si>
  <si>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</si>
  <si>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</si>
  <si>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</si>
  <si>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</si>
  <si>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</si>
  <si>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</si>
  <si>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</si>
  <si>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</si>
  <si>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</si>
  <si>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</si>
  <si>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</si>
  <si>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</si>
  <si>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</si>
  <si>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</si>
  <si>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</si>
  <si>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</si>
  <si>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</si>
  <si>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</si>
  <si>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</si>
  <si>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</si>
  <si>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</si>
  <si>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</si>
  <si>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</si>
  <si>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</si>
  <si>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</si>
  <si>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</si>
  <si>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</si>
  <si>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</si>
  <si>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</si>
  <si>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</si>
  <si>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</si>
  <si>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</si>
  <si>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</si>
  <si>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</si>
  <si>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</si>
  <si>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</si>
  <si>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</si>
  <si>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</si>
  <si>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</si>
  <si>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</si>
  <si>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</si>
  <si>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</si>
  <si>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</si>
  <si>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</si>
  <si>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</si>
  <si>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</si>
  <si>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</si>
  <si>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</si>
  <si>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</si>
  <si>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</si>
  <si>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</si>
  <si>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</si>
  <si>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</si>
  <si>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</si>
  <si>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</si>
  <si>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</si>
  <si>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</si>
  <si>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</si>
  <si>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</si>
  <si>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</si>
  <si>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</si>
  <si>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</si>
  <si>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</si>
  <si>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</si>
  <si>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</si>
  <si>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</si>
  <si>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</si>
  <si>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</si>
  <si>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</si>
  <si>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</si>
  <si>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</si>
  <si>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</si>
  <si>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</si>
  <si>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</si>
  <si>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</si>
  <si>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</si>
  <si>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</si>
  <si>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</si>
  <si>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</si>
  <si>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</si>
  <si>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</si>
  <si>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</si>
  <si>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</si>
  <si>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</si>
  <si>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</si>
  <si>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</si>
  <si>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</si>
  <si>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</si>
  <si>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</si>
  <si>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</si>
  <si>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</si>
  <si>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</si>
  <si>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</si>
  <si>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</si>
  <si>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</si>
  <si>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</si>
  <si>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</si>
  <si>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</si>
  <si>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</si>
  <si>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</si>
  <si>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</si>
  <si>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</si>
  <si>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</si>
  <si>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</si>
  <si>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</si>
  <si>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</si>
  <si>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</si>
  <si>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</si>
  <si>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</si>
  <si>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</si>
  <si>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</si>
  <si>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</si>
  <si>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</si>
  <si>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</si>
  <si>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</si>
  <si>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</si>
  <si>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</si>
  <si>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</si>
  <si>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</si>
  <si>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</si>
  <si>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</si>
  <si>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</si>
  <si>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</si>
  <si>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</si>
  <si>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</si>
  <si>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</si>
  <si>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</si>
  <si>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</si>
  <si>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</si>
  <si>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</si>
  <si>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</si>
  <si>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</si>
  <si>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</si>
  <si>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</si>
  <si>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</si>
  <si>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</si>
  <si>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</si>
  <si>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</si>
  <si>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</si>
  <si>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</si>
  <si>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</si>
  <si>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</si>
  <si>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</si>
  <si>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</si>
  <si>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</si>
  <si>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</si>
  <si>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</si>
  <si>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</si>
  <si>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</si>
  <si>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</si>
  <si>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</si>
  <si>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</si>
  <si>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</si>
  <si>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</si>
  <si>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</si>
  <si>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</si>
  <si>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</si>
  <si>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</si>
  <si>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</si>
  <si>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</si>
  <si>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</si>
  <si>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</si>
  <si>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</si>
  <si>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</si>
  <si>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</si>
  <si>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</si>
  <si>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</si>
  <si>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</si>
  <si>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</si>
  <si>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</si>
  <si>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</si>
  <si>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</si>
  <si>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</si>
  <si>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</si>
  <si>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</si>
  <si>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</si>
  <si>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</si>
  <si>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</si>
  <si>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</si>
  <si>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</si>
  <si>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</si>
  <si>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</si>
  <si>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</si>
  <si>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</si>
  <si>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</si>
  <si>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</si>
  <si>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</si>
  <si>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</si>
  <si>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</si>
  <si>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</si>
  <si>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</si>
  <si>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</si>
  <si>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</si>
  <si>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</si>
  <si>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</si>
  <si>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</si>
  <si>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</si>
  <si>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</si>
  <si>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</si>
  <si>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</si>
  <si>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</si>
  <si>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</si>
  <si>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</si>
  <si>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</si>
  <si>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</si>
  <si>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</si>
  <si>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</si>
  <si>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</si>
  <si>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</si>
  <si>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</si>
  <si>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</si>
  <si>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</si>
  <si>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</si>
  <si>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</si>
  <si>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</si>
  <si>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</si>
  <si>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</si>
  <si>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</si>
  <si>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</si>
  <si>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</si>
  <si>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</si>
  <si>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</si>
  <si>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</si>
  <si>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</si>
  <si>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</si>
  <si>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</si>
  <si>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</si>
  <si>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</si>
  <si>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</si>
  <si>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</si>
  <si>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</si>
  <si>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</si>
  <si>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</si>
  <si>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</si>
  <si>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</si>
  <si>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</si>
  <si>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</si>
  <si>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</si>
  <si>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</si>
  <si>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</si>
  <si>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</si>
  <si>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</si>
  <si>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</si>
  <si>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</si>
  <si>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</si>
  <si>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</si>
  <si>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</si>
  <si>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</si>
  <si>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</si>
  <si>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</si>
  <si>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</si>
  <si>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</si>
  <si>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</si>
  <si>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</si>
  <si>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</si>
  <si>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</si>
  <si>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</si>
  <si>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</si>
  <si>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</si>
  <si>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</si>
  <si>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</si>
  <si>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</si>
  <si>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</si>
  <si>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</si>
  <si>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</si>
  <si>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</si>
  <si>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</si>
  <si>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</si>
  <si>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</si>
  <si>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</si>
  <si>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</si>
  <si>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</si>
  <si>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</si>
  <si>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</si>
  <si>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</si>
  <si>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</si>
  <si>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</si>
  <si>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</si>
  <si>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</si>
  <si>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</si>
  <si>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</si>
  <si>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</si>
  <si>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</si>
  <si>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</si>
  <si>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</si>
  <si>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</si>
  <si>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</si>
  <si>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</si>
  <si>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</si>
  <si>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</si>
  <si>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</si>
  <si>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</si>
  <si>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</si>
  <si>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</si>
  <si>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</si>
  <si>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</si>
  <si>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</si>
  <si>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</si>
  <si>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</si>
  <si>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</si>
  <si>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</si>
  <si>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</si>
  <si>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</si>
  <si>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</si>
  <si>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</si>
  <si>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</si>
  <si>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</si>
  <si>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</si>
  <si>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</si>
  <si>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</si>
  <si>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</si>
  <si>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</si>
  <si>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</si>
  <si>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</si>
  <si>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</si>
  <si>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</si>
  <si>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</si>
  <si>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</si>
  <si>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</si>
  <si>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</si>
  <si>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</si>
  <si>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</si>
  <si>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</si>
  <si>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</si>
  <si>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</si>
  <si>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</si>
  <si>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</si>
  <si>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</si>
  <si>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</si>
  <si>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</si>
  <si>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</si>
  <si>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</si>
  <si>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</si>
  <si>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</si>
  <si>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</si>
  <si>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</si>
  <si>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</si>
  <si>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</si>
  <si>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</si>
  <si>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</si>
  <si>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</si>
  <si>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</si>
  <si>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</si>
  <si>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</si>
  <si>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</si>
  <si>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</si>
  <si>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</si>
  <si>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</si>
  <si>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</si>
  <si>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</si>
  <si>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</si>
  <si>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</si>
  <si>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</si>
  <si>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</si>
  <si>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</si>
  <si>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</si>
  <si>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</si>
  <si>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</si>
  <si>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</si>
  <si>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</si>
  <si>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</si>
  <si>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</si>
  <si>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</si>
  <si>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</si>
  <si>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</si>
  <si>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</si>
  <si>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</si>
  <si>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</si>
  <si>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</si>
  <si>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</si>
  <si>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</si>
  <si>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</si>
  <si>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</si>
  <si>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</si>
  <si>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</si>
  <si>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</si>
  <si>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</si>
  <si>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</si>
  <si>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</si>
  <si>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</si>
  <si>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</si>
  <si>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</si>
  <si>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</si>
  <si>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</si>
  <si>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</si>
  <si>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</si>
  <si>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</si>
  <si>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</si>
  <si>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</si>
  <si>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</si>
  <si>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</si>
  <si>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</si>
  <si>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</si>
  <si>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</si>
  <si>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</si>
  <si>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</si>
  <si>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</si>
  <si>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</si>
  <si>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</si>
  <si>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</si>
  <si>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</si>
  <si>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</si>
  <si>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</si>
  <si>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</si>
  <si>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</si>
  <si>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</si>
  <si>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</si>
  <si>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</si>
  <si>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</si>
  <si>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</si>
  <si>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</si>
  <si>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</si>
  <si>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</si>
  <si>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</si>
  <si>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</si>
  <si>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</si>
  <si>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</si>
  <si>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</si>
  <si>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</si>
  <si>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</si>
  <si>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</si>
  <si>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</si>
  <si>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</si>
  <si>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</si>
  <si>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</si>
  <si>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</si>
  <si>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</si>
  <si>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</si>
  <si>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</si>
  <si>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</si>
  <si>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</si>
  <si>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</si>
  <si>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</si>
  <si>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</si>
  <si>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</si>
  <si>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</si>
  <si>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</si>
  <si>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</si>
  <si>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</si>
  <si>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</si>
  <si>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</si>
  <si>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</si>
  <si>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</si>
  <si>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</si>
  <si>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</si>
  <si>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</si>
  <si>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</si>
  <si>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</si>
  <si>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</si>
  <si>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</si>
  <si>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</si>
  <si>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</si>
  <si>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</si>
  <si>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</si>
  <si>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</si>
  <si>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</si>
  <si>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</si>
  <si>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</si>
  <si>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</si>
  <si>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</si>
  <si>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</si>
  <si>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</si>
  <si>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</si>
  <si>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</si>
  <si>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</si>
  <si>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</si>
  <si>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</si>
  <si>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</si>
  <si>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</si>
  <si>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</si>
  <si>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</si>
  <si>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</si>
  <si>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</si>
  <si>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</si>
  <si>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</si>
  <si>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</si>
  <si>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</si>
  <si>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</si>
  <si>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</si>
  <si>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</si>
  <si>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</si>
  <si>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</si>
  <si>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</si>
  <si>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</si>
  <si>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</si>
  <si>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</si>
  <si>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</si>
  <si>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</si>
  <si>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</si>
  <si>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</si>
  <si>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</si>
  <si>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</si>
  <si>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</si>
  <si>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</si>
  <si>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</si>
  <si>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</si>
  <si>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</si>
  <si>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</si>
  <si>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</si>
  <si>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</si>
  <si>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</si>
  <si>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</si>
  <si>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</si>
  <si>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</si>
  <si>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</si>
  <si>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</si>
  <si>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</si>
  <si>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</si>
  <si>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</si>
  <si>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</si>
  <si>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</si>
  <si>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</si>
  <si>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</si>
  <si>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</si>
  <si>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</si>
  <si>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</si>
  <si>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</si>
  <si>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</si>
  <si>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</si>
  <si>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</si>
  <si>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</si>
  <si>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</si>
  <si>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</si>
  <si>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</si>
  <si>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</si>
  <si>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</si>
  <si>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</si>
  <si>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</si>
  <si>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</si>
  <si>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</si>
  <si>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</si>
  <si>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</si>
  <si>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</si>
  <si>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</si>
  <si>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</si>
  <si>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</si>
  <si>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</si>
  <si>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</si>
  <si>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</si>
  <si>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</si>
  <si>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</si>
  <si>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</si>
  <si>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</si>
  <si>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</si>
  <si>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</si>
  <si>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</si>
  <si>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</si>
  <si>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</si>
  <si>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</si>
  <si>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</si>
  <si>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</si>
  <si>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</si>
  <si>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</si>
  <si>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</si>
  <si>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</si>
  <si>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</si>
  <si>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</si>
  <si>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</si>
  <si>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</si>
  <si>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</si>
  <si>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</si>
  <si>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</si>
  <si>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</si>
  <si>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</si>
  <si>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</si>
  <si>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</si>
  <si>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</si>
  <si>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</si>
  <si>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</si>
  <si>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</si>
  <si>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</si>
  <si>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</si>
  <si>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</si>
  <si>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</si>
  <si>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</si>
  <si>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</si>
  <si>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</si>
  <si>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</si>
  <si>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</si>
  <si>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</si>
  <si>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</si>
  <si>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</si>
  <si>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</si>
  <si>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</si>
  <si>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</si>
  <si>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</si>
  <si>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</si>
  <si>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</si>
  <si>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</si>
  <si>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</si>
  <si>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</si>
  <si>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</si>
  <si>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</si>
  <si>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</si>
  <si>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</si>
  <si>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</si>
  <si>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</si>
  <si>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</si>
  <si>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</si>
  <si>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</si>
  <si>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</si>
  <si>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</si>
  <si>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</si>
  <si>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</si>
  <si>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</si>
  <si>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</si>
  <si>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</si>
  <si>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</si>
  <si>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</si>
  <si>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</si>
  <si>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</si>
  <si>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</si>
  <si>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</si>
  <si>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</si>
  <si>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</si>
  <si>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</si>
  <si>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</si>
  <si>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</si>
  <si>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</si>
  <si>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</si>
  <si>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</si>
  <si>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</si>
  <si>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</si>
  <si>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</si>
  <si>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</si>
  <si>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</si>
  <si>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</si>
  <si>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</si>
  <si>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</si>
  <si>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</si>
  <si>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</si>
  <si>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</si>
  <si>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</si>
  <si>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</si>
  <si>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</si>
  <si>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</si>
  <si>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</si>
  <si>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</si>
  <si>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</si>
  <si>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</si>
  <si>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</si>
  <si>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</si>
  <si>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</si>
  <si>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</si>
  <si>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</si>
  <si>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</si>
  <si>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</si>
  <si>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</si>
  <si>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</si>
  <si>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</si>
  <si>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</si>
  <si>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</si>
  <si>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</si>
  <si>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</si>
  <si>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</si>
  <si>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</si>
  <si>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</si>
  <si>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</si>
  <si>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</si>
  <si>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</si>
  <si>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</si>
  <si>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</si>
  <si>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</si>
  <si>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</si>
  <si>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</si>
  <si>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</si>
  <si>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</si>
  <si>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</si>
  <si>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</si>
  <si>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</si>
  <si>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</si>
  <si>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</si>
  <si>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</si>
  <si>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</si>
  <si>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</si>
  <si>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</si>
  <si>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</si>
  <si>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</si>
  <si>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</si>
  <si>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</si>
  <si>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</si>
  <si>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</si>
  <si>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</si>
  <si>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</si>
  <si>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</si>
  <si>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</si>
  <si>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</si>
  <si>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</si>
  <si>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</si>
  <si>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</si>
  <si>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</si>
  <si>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</si>
  <si>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</si>
  <si>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</si>
  <si>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</si>
  <si>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</si>
  <si>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</si>
  <si>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</si>
  <si>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</si>
  <si>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</si>
  <si>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</si>
  <si>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</si>
  <si>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</si>
  <si>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</si>
  <si>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</si>
  <si>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</si>
  <si>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</si>
  <si>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</si>
  <si>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</si>
  <si>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</si>
  <si>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</si>
  <si>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</si>
  <si>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</si>
  <si>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</si>
  <si>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</si>
  <si>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</si>
  <si>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</si>
  <si>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</si>
  <si>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</si>
  <si>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</si>
  <si>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</si>
  <si>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</si>
  <si>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</si>
  <si>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</si>
  <si>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</si>
  <si>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</si>
  <si>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</si>
  <si>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</si>
  <si>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</si>
  <si>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</si>
  <si>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</si>
  <si>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</si>
  <si>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</si>
  <si>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</si>
  <si>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</si>
  <si>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</si>
  <si>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</si>
  <si>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</si>
  <si>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</si>
  <si>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</si>
  <si>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</si>
  <si>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</si>
  <si>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</si>
  <si>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</si>
  <si>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</si>
  <si>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</si>
  <si>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</si>
  <si>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</si>
  <si>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</si>
  <si>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</si>
  <si>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</si>
  <si>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</si>
  <si>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</si>
  <si>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</si>
  <si>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</si>
  <si>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</si>
  <si>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</si>
  <si>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</si>
  <si>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</si>
  <si>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</si>
  <si>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</si>
  <si>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</si>
  <si>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</si>
  <si>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</si>
  <si>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</si>
  <si>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</si>
  <si>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</si>
  <si>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</si>
  <si>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</si>
  <si>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</si>
  <si>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</si>
  <si>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</si>
  <si>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</si>
  <si>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</si>
  <si>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</si>
  <si>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</si>
  <si>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</si>
  <si>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</si>
  <si>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</si>
  <si>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</si>
  <si>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</si>
  <si>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</si>
  <si>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</si>
  <si>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</si>
  <si>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</si>
  <si>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</si>
  <si>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</si>
  <si>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</si>
  <si>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</si>
  <si>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</si>
  <si>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</si>
  <si>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</si>
  <si>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</si>
  <si>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</si>
  <si>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</si>
  <si>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</si>
  <si>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</si>
  <si>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</si>
  <si>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</si>
  <si>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</si>
  <si>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</si>
  <si>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</si>
  <si>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</si>
  <si>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</si>
  <si>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</si>
  <si>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</si>
  <si>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</si>
  <si>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</si>
  <si>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</si>
  <si>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</si>
  <si>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</si>
  <si>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</si>
  <si>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</si>
  <si>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</si>
  <si>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</si>
  <si>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</si>
  <si>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</si>
  <si>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</si>
  <si>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</si>
  <si>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</si>
  <si>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</si>
  <si>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</si>
  <si>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</si>
  <si>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</si>
  <si>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</si>
  <si>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</si>
  <si>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</si>
  <si>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</si>
  <si>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</si>
  <si>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</si>
  <si>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</si>
  <si>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</si>
  <si>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</si>
  <si>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</si>
  <si>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</si>
  <si>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</si>
  <si>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</si>
  <si>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</si>
  <si>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</si>
  <si>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</si>
  <si>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</si>
  <si>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</si>
  <si>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</si>
  <si>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</si>
  <si>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</si>
  <si>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</si>
  <si>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</si>
  <si>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</si>
  <si>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</si>
  <si>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</si>
  <si>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</si>
  <si>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</si>
  <si>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</si>
  <si>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</si>
  <si>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</si>
  <si>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</si>
  <si>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</si>
  <si>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</si>
  <si>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</si>
  <si>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</si>
  <si>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</si>
  <si>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</si>
  <si>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</si>
  <si>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</si>
  <si>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</si>
  <si>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</si>
  <si>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</si>
  <si>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</si>
  <si>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</si>
  <si>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</si>
  <si>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</si>
  <si>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</si>
  <si>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</si>
  <si>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</si>
  <si>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</si>
  <si>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</si>
  <si>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</si>
  <si>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</si>
  <si>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</si>
  <si>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</si>
  <si>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</si>
  <si>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</si>
  <si>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</si>
  <si>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</si>
  <si>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</si>
  <si>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</si>
  <si>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</si>
  <si>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</si>
  <si>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</si>
  <si>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</si>
  <si>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</si>
  <si>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</si>
  <si>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</si>
  <si>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</si>
  <si>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</si>
  <si>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</si>
  <si>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</si>
  <si>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</si>
  <si>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</si>
  <si>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</si>
  <si>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</si>
  <si>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</si>
  <si>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</si>
  <si>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</si>
  <si>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</si>
  <si>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</si>
  <si>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</si>
  <si>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</si>
  <si>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</si>
  <si>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</si>
  <si>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</si>
  <si>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</si>
  <si>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</si>
  <si>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</si>
  <si>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</si>
  <si>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</si>
  <si>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</si>
  <si>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</si>
  <si>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</si>
  <si>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</si>
  <si>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</si>
  <si>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</si>
  <si>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</si>
  <si>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</si>
  <si>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</si>
  <si>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</si>
  <si>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</si>
  <si>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</si>
  <si>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</si>
  <si>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</si>
  <si>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</si>
  <si>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</si>
  <si>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</si>
  <si>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</si>
  <si>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</si>
  <si>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</si>
  <si>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</si>
  <si>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</si>
  <si>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</si>
  <si>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</si>
  <si>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</si>
  <si>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</si>
  <si>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</si>
  <si>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</si>
  <si>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</si>
  <si>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</si>
  <si>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</si>
  <si>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</si>
  <si>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</si>
  <si>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</si>
  <si>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</si>
  <si>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</si>
  <si>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</si>
  <si>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</si>
  <si>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</si>
  <si>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</si>
  <si>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</si>
  <si>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</si>
  <si>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</si>
  <si>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</si>
  <si>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</si>
  <si>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</si>
  <si>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</si>
  <si>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</si>
  <si>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</si>
  <si>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</si>
  <si>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</si>
  <si>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</si>
  <si>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</si>
  <si>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</si>
  <si>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</si>
  <si>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</si>
  <si>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</si>
  <si>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</si>
  <si>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</si>
  <si>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</si>
  <si>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</si>
  <si>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</si>
  <si>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</si>
  <si>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</si>
  <si>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</si>
  <si>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</si>
  <si>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</si>
  <si>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</si>
  <si>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</si>
  <si>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</si>
  <si>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</si>
  <si>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</si>
  <si>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</si>
  <si>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</si>
  <si>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</si>
  <si>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</si>
  <si>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</si>
  <si>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</si>
  <si>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</si>
  <si>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</si>
  <si>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</si>
  <si>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</si>
  <si>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</si>
  <si>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</si>
  <si>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</si>
  <si>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</si>
  <si>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</si>
  <si>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</si>
  <si>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</si>
  <si>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</si>
  <si>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</si>
  <si>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</si>
  <si>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</si>
  <si>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</si>
  <si>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</si>
  <si>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</si>
  <si>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</si>
  <si>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</si>
  <si>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</si>
  <si>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</si>
  <si>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</si>
  <si>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</si>
  <si>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</si>
  <si>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</si>
  <si>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</si>
  <si>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</si>
  <si>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</si>
  <si>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</si>
  <si>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</si>
  <si>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</si>
  <si>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</si>
  <si>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</si>
  <si>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</si>
  <si>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</si>
  <si>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</si>
  <si>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</si>
  <si>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</si>
  <si>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</si>
  <si>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</si>
  <si>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</si>
  <si>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</si>
  <si>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</si>
  <si>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</si>
  <si>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</si>
  <si>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</si>
  <si>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</si>
  <si>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</si>
  <si>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</si>
  <si>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</si>
  <si>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</si>
  <si>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</si>
  <si>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</si>
  <si>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</si>
  <si>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</si>
  <si>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</si>
  <si>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</si>
  <si>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</si>
  <si>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</si>
  <si>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</si>
  <si>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</si>
  <si>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</si>
  <si>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</si>
  <si>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</si>
  <si>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</si>
  <si>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</si>
  <si>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</si>
  <si>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</si>
  <si>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</si>
  <si>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</si>
  <si>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</si>
  <si>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</si>
  <si>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</si>
  <si>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</si>
  <si>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</si>
  <si>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</si>
  <si>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</si>
  <si>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</si>
  <si>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</si>
  <si>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</si>
  <si>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</si>
  <si>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</si>
  <si>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</si>
  <si>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</si>
  <si>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</si>
  <si>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</si>
  <si>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</si>
  <si>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</si>
  <si>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</si>
  <si>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</si>
  <si>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</si>
  <si>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</si>
  <si>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</si>
  <si>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</si>
  <si>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</si>
  <si>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</si>
  <si>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</si>
  <si>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</si>
  <si>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</si>
  <si>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</si>
  <si>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</si>
  <si>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</si>
  <si>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</si>
  <si>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</si>
  <si>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</si>
  <si>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</si>
  <si>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</si>
  <si>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</si>
  <si>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</si>
  <si>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</si>
  <si>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</si>
  <si>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</si>
  <si>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</si>
  <si>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</si>
  <si>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</si>
  <si>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</si>
  <si>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</si>
  <si>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</si>
  <si>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</si>
  <si>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</si>
  <si>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</si>
  <si>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</si>
  <si>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</si>
  <si>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</si>
  <si>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</si>
  <si>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</si>
  <si>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</si>
  <si>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</si>
  <si>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</si>
  <si>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</si>
  <si>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</si>
  <si>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</si>
  <si>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</si>
  <si>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</si>
  <si>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</si>
  <si>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</si>
  <si>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</si>
  <si>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</si>
  <si>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</si>
  <si>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</si>
  <si>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</si>
  <si>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</si>
  <si>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</si>
  <si>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</si>
  <si>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</si>
  <si>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</si>
  <si>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</si>
  <si>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</si>
  <si>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</si>
  <si>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</si>
  <si>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</si>
  <si>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</si>
  <si>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</si>
  <si>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</si>
  <si>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</si>
  <si>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</si>
  <si>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</si>
  <si>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</si>
  <si>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</si>
  <si>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</si>
  <si>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</si>
  <si>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</si>
  <si>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</si>
  <si>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</si>
  <si>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</si>
  <si>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</si>
  <si>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</si>
  <si>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</si>
  <si>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</si>
  <si>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</si>
  <si>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</si>
  <si>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</si>
  <si>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</si>
  <si>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</si>
  <si>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</si>
  <si>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</si>
  <si>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</si>
  <si>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</si>
  <si>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</si>
  <si>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</si>
  <si>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</si>
  <si>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</si>
  <si>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</si>
  <si>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</si>
  <si>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</si>
  <si>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</si>
  <si>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</si>
  <si>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</si>
  <si>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</si>
  <si>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</si>
  <si>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</si>
  <si>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</si>
  <si>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</si>
  <si>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</si>
  <si>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</si>
  <si>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</si>
  <si>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</si>
  <si>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</si>
  <si>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</si>
  <si>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</si>
  <si>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</si>
  <si>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</si>
  <si>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</si>
  <si>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</si>
  <si>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</si>
  <si>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</si>
  <si>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</si>
  <si>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</si>
  <si>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</si>
  <si>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</si>
  <si>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</si>
  <si>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</si>
  <si>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</si>
  <si>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</si>
  <si>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</si>
  <si>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</si>
  <si>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</si>
  <si>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</si>
  <si>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</si>
  <si>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</si>
  <si>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</si>
  <si>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</si>
  <si>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</si>
  <si>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</si>
  <si>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</si>
  <si>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</si>
  <si>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</si>
  <si>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</si>
  <si>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</si>
  <si>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</si>
  <si>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</si>
  <si>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</si>
  <si>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</si>
  <si>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</si>
  <si>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</si>
  <si>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</si>
  <si>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</si>
  <si>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</si>
  <si>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</si>
  <si>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</si>
  <si>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</si>
  <si>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</si>
  <si>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</si>
  <si>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</si>
  <si>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</si>
  <si>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</si>
  <si>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</si>
  <si>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</si>
  <si>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</si>
  <si>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</si>
  <si>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</si>
  <si>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</si>
  <si>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</si>
  <si>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</si>
  <si>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</si>
  <si>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</si>
  <si>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</si>
  <si>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</si>
  <si>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</si>
  <si>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</si>
  <si>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</si>
  <si>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</si>
  <si>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</si>
  <si>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</si>
  <si>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</si>
  <si>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</si>
  <si>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</si>
  <si>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</si>
  <si>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</si>
  <si>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</si>
  <si>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</si>
  <si>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</si>
  <si>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</si>
  <si>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</si>
  <si>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</si>
  <si>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</si>
  <si>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</si>
  <si>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</si>
  <si>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</si>
  <si>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</si>
  <si>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</si>
  <si>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</si>
  <si>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</si>
  <si>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</si>
  <si>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</si>
  <si>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</si>
  <si>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</si>
  <si>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</si>
  <si>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</si>
  <si>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</si>
  <si>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</si>
  <si>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</si>
  <si>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</si>
  <si>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</si>
  <si>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</si>
  <si>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</si>
  <si>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</si>
  <si>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</si>
  <si>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</si>
  <si>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</si>
  <si>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</si>
  <si>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</si>
  <si>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</si>
  <si>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</si>
  <si>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</si>
  <si>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</si>
  <si>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</si>
  <si>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</si>
  <si>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</si>
  <si>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</si>
  <si>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</si>
  <si>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</si>
  <si>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</si>
  <si>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</si>
  <si>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</si>
  <si>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</si>
  <si>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</si>
  <si>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</si>
  <si>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</si>
  <si>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</si>
  <si>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</si>
  <si>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</si>
  <si>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</si>
  <si>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</si>
  <si>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</si>
  <si>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</si>
  <si>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</si>
  <si>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</si>
  <si>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</si>
  <si>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</si>
  <si>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</si>
  <si>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</si>
  <si>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</si>
  <si>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</si>
  <si>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</si>
  <si>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</si>
  <si>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</si>
  <si>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</si>
  <si>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</si>
  <si>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</si>
  <si>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</si>
  <si>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</si>
  <si>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</si>
  <si>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</si>
  <si>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</si>
  <si>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</si>
  <si>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</si>
  <si>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</si>
  <si>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</si>
  <si>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</si>
  <si>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</si>
  <si>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</si>
  <si>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</si>
  <si>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</si>
  <si>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</si>
  <si>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</si>
  <si>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</si>
  <si>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</si>
  <si>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</si>
  <si>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</si>
  <si>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</si>
  <si>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</si>
  <si>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</si>
  <si>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</si>
  <si>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</si>
  <si>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</si>
  <si>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</si>
  <si>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</si>
  <si>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</si>
  <si>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</si>
  <si>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</si>
  <si>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</si>
  <si>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</si>
  <si>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</si>
  <si>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</si>
  <si>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</si>
  <si>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</si>
  <si>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</si>
  <si>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</si>
  <si>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</si>
  <si>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</si>
  <si>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</si>
  <si>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</si>
  <si>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</si>
  <si>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</si>
  <si>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</si>
  <si>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</si>
  <si>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</si>
  <si>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</si>
  <si>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</si>
  <si>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</si>
  <si>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</si>
  <si>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</si>
  <si>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</si>
  <si>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</si>
  <si>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</si>
  <si>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</si>
  <si>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</si>
  <si>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</si>
  <si>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</si>
  <si>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</si>
  <si>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</si>
  <si>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</si>
  <si>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</si>
  <si>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</si>
  <si>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</si>
  <si>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</si>
  <si>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</si>
  <si>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</si>
  <si>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</si>
  <si>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</si>
  <si>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</si>
  <si>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</si>
  <si>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</si>
  <si>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</si>
  <si>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</si>
  <si>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</si>
  <si>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</si>
  <si>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</si>
  <si>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</si>
  <si>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</si>
  <si>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</si>
  <si>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</si>
  <si>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</si>
  <si>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</si>
  <si>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</si>
  <si>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</si>
  <si>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</si>
  <si>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</si>
  <si>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</si>
  <si>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</si>
  <si>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</si>
  <si>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</si>
  <si>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</si>
  <si>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</si>
  <si>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</si>
  <si>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</si>
  <si>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</si>
  <si>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</si>
  <si>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</si>
  <si>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</si>
  <si>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</si>
  <si>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</si>
  <si>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</si>
  <si>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</si>
  <si>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</si>
  <si>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</si>
  <si>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</si>
  <si>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</si>
  <si>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</si>
  <si>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</si>
  <si>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</si>
  <si>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</si>
  <si>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</si>
  <si>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</si>
  <si>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</si>
  <si>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</si>
  <si>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</si>
  <si>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</si>
  <si>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</si>
  <si>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</si>
  <si>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</si>
  <si>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</si>
  <si>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</si>
  <si>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</si>
  <si>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</si>
  <si>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</si>
  <si>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</si>
  <si>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</si>
  <si>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</si>
  <si>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</si>
  <si>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</si>
  <si>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</si>
  <si>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</si>
  <si>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</si>
  <si>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</si>
  <si>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</si>
  <si>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</si>
  <si>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</si>
  <si>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</si>
  <si>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</si>
  <si>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</si>
  <si>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</si>
  <si>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</si>
  <si>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</si>
  <si>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</si>
  <si>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</si>
  <si>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</si>
  <si>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</si>
  <si>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</si>
  <si>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</si>
  <si>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</si>
  <si>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</si>
  <si>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</si>
  <si>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</si>
  <si>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</si>
  <si>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</si>
  <si>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</si>
  <si>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</si>
  <si>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</si>
  <si>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</si>
  <si>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</si>
  <si>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</si>
  <si>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</si>
  <si>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</si>
  <si>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</si>
  <si>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</si>
  <si>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</si>
  <si>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</si>
  <si>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</si>
  <si>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</si>
  <si>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</si>
  <si>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</si>
  <si>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</si>
  <si>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</si>
  <si>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</si>
  <si>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</si>
  <si>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</si>
  <si>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</si>
  <si>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</si>
  <si>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</si>
  <si>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</si>
  <si>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</si>
  <si>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</si>
  <si>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</si>
  <si>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</si>
  <si>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</si>
  <si>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</si>
  <si>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</si>
  <si>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</si>
  <si>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</si>
  <si>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</si>
  <si>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</si>
  <si>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</si>
  <si>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</si>
  <si>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</si>
  <si>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</si>
  <si>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</si>
  <si>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</si>
  <si>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</si>
  <si>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</si>
  <si>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</si>
  <si>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</si>
  <si>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</si>
  <si>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</si>
  <si>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</si>
  <si>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</si>
  <si>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</si>
  <si>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</si>
  <si>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</si>
  <si>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</si>
  <si>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</si>
  <si>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</si>
  <si>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</si>
  <si>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</si>
  <si>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</si>
  <si>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</si>
  <si>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</si>
  <si>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</si>
  <si>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</si>
  <si>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</si>
  <si>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</si>
  <si>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</si>
  <si>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</si>
  <si>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</si>
  <si>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</si>
  <si>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</si>
  <si>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</si>
  <si>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</si>
  <si>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</si>
  <si>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</si>
  <si>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</si>
  <si>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</si>
  <si>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</si>
  <si>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</si>
  <si>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</si>
  <si>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</si>
  <si>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</si>
  <si>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</si>
  <si>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</si>
  <si>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</si>
  <si>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</si>
  <si>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</si>
  <si>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</si>
  <si>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</si>
  <si>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</si>
  <si>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</si>
  <si>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</si>
  <si>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</si>
  <si>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</si>
  <si>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</si>
  <si>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</si>
  <si>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</si>
  <si>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</si>
  <si>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</si>
  <si>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</si>
  <si>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</si>
  <si>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</si>
  <si>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</si>
  <si>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</si>
  <si>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</si>
  <si>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</si>
  <si>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</si>
  <si>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</si>
  <si>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</si>
  <si>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</si>
  <si>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</si>
  <si>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</si>
  <si>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</si>
  <si>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</si>
  <si>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</si>
  <si>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</si>
  <si>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</si>
  <si>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</si>
  <si>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</si>
  <si>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</si>
  <si>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</si>
  <si>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</si>
  <si>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</si>
  <si>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</si>
  <si>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</si>
  <si>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</si>
  <si>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</si>
  <si>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</si>
  <si>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</si>
  <si>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</si>
  <si>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</si>
  <si>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</si>
  <si>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</si>
  <si>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</si>
  <si>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</si>
  <si>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</si>
  <si>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</si>
  <si>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</si>
  <si>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</si>
  <si>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</si>
  <si>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</si>
  <si>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</si>
  <si>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</si>
  <si>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</si>
  <si>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</si>
  <si>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</si>
  <si>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</si>
  <si>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</si>
  <si>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</si>
  <si>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</si>
  <si>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</si>
  <si>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</si>
  <si>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</si>
  <si>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</si>
  <si>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</si>
  <si>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</si>
  <si>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</si>
  <si>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</si>
  <si>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</si>
  <si>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</si>
  <si>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</si>
  <si>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</si>
  <si>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</si>
  <si>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</si>
  <si>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</si>
  <si>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</si>
  <si>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</si>
  <si>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</si>
  <si>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</si>
  <si>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</si>
  <si>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</si>
  <si>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</si>
  <si>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</si>
  <si>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</si>
  <si>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</si>
  <si>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</si>
  <si>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</si>
  <si>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</si>
  <si>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</si>
  <si>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</si>
  <si>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</si>
  <si>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</si>
  <si>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</si>
  <si>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</si>
  <si>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</si>
  <si>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</si>
  <si>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</si>
  <si>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</si>
  <si>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</si>
  <si>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</si>
  <si>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</si>
  <si>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</si>
  <si>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</si>
  <si>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</si>
  <si>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</si>
  <si>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</si>
  <si>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</si>
  <si>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</si>
  <si>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</si>
  <si>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</si>
  <si>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</si>
  <si>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</si>
  <si>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</si>
  <si>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</si>
  <si>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</si>
  <si>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</si>
  <si>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</si>
  <si>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</si>
  <si>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</si>
  <si>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</si>
  <si>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</si>
  <si>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</si>
  <si>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</si>
  <si>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</si>
  <si>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</si>
  <si>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</si>
  <si>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</si>
  <si>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</si>
  <si>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</si>
  <si>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</si>
  <si>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</si>
  <si>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</si>
  <si>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</si>
  <si>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</si>
  <si>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</si>
  <si>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</si>
  <si>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</si>
  <si>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</si>
  <si>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</si>
  <si>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</si>
  <si>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</si>
  <si>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</si>
  <si>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</si>
  <si>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</si>
  <si>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</si>
  <si>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</si>
  <si>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</si>
  <si>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</si>
  <si>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</si>
  <si>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</si>
  <si>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</si>
  <si>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</si>
  <si>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</si>
  <si>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</si>
  <si>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</si>
  <si>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</si>
  <si>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</si>
  <si>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</si>
  <si>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</si>
  <si>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</si>
  <si>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</si>
  <si>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</si>
  <si>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</si>
  <si>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</si>
  <si>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</si>
  <si>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</si>
  <si>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</si>
  <si>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</si>
  <si>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</si>
  <si>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</si>
  <si>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</si>
  <si>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</si>
  <si>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</si>
  <si>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</si>
  <si>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</si>
  <si>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</si>
  <si>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</si>
  <si>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</si>
  <si>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</si>
  <si>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</si>
  <si>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</si>
  <si>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</si>
  <si>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</si>
  <si>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</si>
  <si>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</si>
  <si>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</si>
  <si>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</si>
  <si>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</si>
  <si>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</si>
  <si>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</si>
  <si>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</si>
  <si>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</si>
  <si>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</si>
  <si>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</si>
  <si>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</si>
  <si>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</si>
  <si>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</si>
  <si>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</si>
  <si>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</si>
  <si>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</si>
  <si>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</si>
  <si>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</si>
  <si>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</si>
  <si>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</si>
  <si>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</si>
  <si>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</si>
  <si>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</si>
  <si>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</si>
  <si>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</si>
  <si>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</si>
  <si>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</si>
  <si>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</si>
  <si>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</si>
  <si>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</si>
  <si>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</si>
  <si>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</si>
  <si>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</si>
  <si>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</si>
  <si>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</si>
  <si>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</si>
  <si>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</si>
  <si>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</si>
  <si>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</si>
  <si>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</si>
  <si>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</si>
  <si>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</si>
  <si>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</si>
  <si>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</si>
  <si>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</si>
  <si>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</si>
  <si>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</si>
  <si>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</si>
  <si>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</si>
  <si>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</si>
  <si>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</si>
  <si>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</si>
  <si>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</si>
  <si>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</si>
  <si>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</si>
  <si>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</si>
  <si>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</si>
  <si>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</si>
  <si>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</si>
  <si>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</si>
  <si>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</si>
  <si>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</si>
  <si>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</si>
  <si>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</si>
  <si>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</si>
  <si>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</si>
  <si>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</si>
  <si>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</si>
  <si>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</si>
  <si>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</si>
  <si>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</si>
  <si>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</si>
  <si>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</si>
  <si>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</si>
  <si>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</si>
  <si>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</si>
  <si>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</si>
  <si>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</si>
  <si>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</si>
  <si>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</si>
  <si>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</si>
  <si>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</si>
  <si>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</si>
  <si>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</si>
  <si>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</si>
  <si>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</si>
  <si>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</si>
  <si>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</si>
  <si>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</si>
  <si>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</si>
  <si>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</si>
  <si>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</si>
  <si>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</si>
  <si>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</si>
  <si>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</si>
  <si>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</si>
  <si>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</si>
  <si>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</si>
  <si>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</si>
  <si>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</si>
  <si>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</si>
  <si>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</si>
  <si>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</si>
  <si>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</si>
  <si>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</si>
  <si>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</si>
  <si>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</si>
  <si>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</si>
  <si>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</si>
  <si>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</si>
  <si>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</si>
  <si>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</si>
  <si>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</si>
  <si>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</si>
  <si>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</si>
  <si>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</si>
  <si>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</si>
  <si>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</si>
  <si>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</si>
  <si>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</si>
  <si>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</si>
  <si>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</si>
  <si>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</si>
  <si>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</si>
  <si>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</si>
  <si>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</si>
  <si>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</si>
  <si>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</si>
  <si>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</si>
  <si>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</si>
  <si>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</si>
  <si>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</si>
  <si>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</si>
  <si>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</si>
  <si>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</si>
  <si>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</si>
  <si>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</si>
  <si>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</si>
  <si>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</si>
  <si>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</si>
  <si>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</si>
  <si>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</si>
  <si>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</si>
  <si>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</si>
  <si>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</si>
  <si>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</si>
  <si>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</si>
  <si>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</si>
  <si>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</si>
  <si>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</si>
  <si>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</si>
  <si>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</si>
  <si>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</si>
  <si>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</si>
  <si>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</si>
  <si>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</si>
  <si>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</si>
  <si>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</si>
  <si>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</si>
  <si>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</si>
  <si>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</si>
  <si>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</si>
  <si>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</si>
  <si>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</si>
  <si>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</si>
  <si>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</si>
  <si>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</si>
  <si>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</si>
  <si>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</si>
  <si>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</si>
  <si>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</si>
  <si>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</si>
  <si>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</si>
  <si>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</si>
  <si>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</si>
  <si>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</si>
  <si>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</si>
  <si>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</si>
  <si>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</si>
  <si>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</si>
  <si>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</si>
  <si>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</si>
  <si>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</si>
  <si>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</si>
  <si>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</si>
  <si>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</si>
  <si>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</si>
  <si>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</si>
  <si>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</si>
  <si>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</si>
  <si>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</si>
  <si>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</si>
  <si>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</si>
  <si>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</si>
  <si>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</si>
  <si>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</si>
  <si>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</si>
  <si>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</si>
  <si>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</si>
  <si>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</si>
  <si>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</si>
  <si>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</si>
  <si>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</si>
  <si>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</si>
  <si>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</si>
  <si>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</si>
  <si>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</si>
  <si>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</si>
  <si>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</si>
  <si>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</si>
  <si>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</si>
  <si>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</si>
  <si>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</si>
  <si>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</si>
  <si>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</si>
  <si>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</si>
  <si>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</si>
  <si>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</si>
  <si>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</si>
  <si>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</si>
  <si>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</si>
  <si>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</si>
  <si>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</si>
  <si>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</si>
  <si>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</si>
  <si>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</si>
  <si>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</si>
  <si>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</si>
  <si>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</si>
  <si>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</si>
  <si>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</si>
  <si>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</si>
  <si>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</si>
  <si>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</si>
  <si>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</si>
  <si>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</si>
  <si>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</si>
  <si>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</si>
  <si>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</si>
  <si>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</si>
  <si>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</si>
  <si>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</si>
  <si>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</si>
  <si>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</si>
  <si>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</si>
  <si>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</si>
  <si>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</si>
  <si>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</si>
  <si>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</si>
  <si>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</si>
  <si>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</si>
  <si>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</si>
  <si>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</si>
  <si>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</si>
  <si>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</si>
  <si>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</si>
  <si>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</si>
  <si>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</si>
  <si>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</si>
  <si>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</si>
  <si>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</si>
  <si>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</si>
  <si>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</si>
  <si>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</si>
  <si>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</si>
  <si>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</si>
  <si>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</si>
  <si>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</si>
  <si>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</si>
  <si>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</si>
  <si>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</si>
  <si>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</si>
  <si>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</si>
  <si>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</si>
  <si>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</si>
  <si>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</si>
  <si>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</si>
  <si>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</si>
  <si>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</si>
  <si>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</si>
  <si>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</si>
  <si>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</si>
  <si>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</si>
  <si>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</si>
  <si>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</si>
  <si>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</si>
  <si>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</si>
  <si>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</si>
  <si>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</si>
  <si>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</si>
  <si>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</si>
  <si>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</si>
  <si>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</si>
  <si>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</si>
  <si>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</si>
  <si>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</si>
  <si>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</si>
  <si>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</si>
  <si>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</si>
  <si>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</si>
  <si>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</si>
  <si>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</si>
  <si>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</si>
  <si>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</si>
  <si>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</si>
  <si>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</si>
  <si>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</si>
  <si>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</si>
  <si>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</si>
  <si>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</si>
  <si>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</si>
  <si>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</si>
  <si>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</si>
  <si>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</si>
  <si>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</si>
  <si>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</si>
  <si>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</si>
  <si>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</si>
  <si>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</si>
  <si>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</si>
  <si>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</si>
  <si>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</si>
  <si>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</si>
  <si>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</si>
  <si>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</si>
  <si>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</si>
  <si>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</si>
  <si>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</si>
  <si>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</si>
  <si>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</si>
  <si>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</si>
  <si>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</si>
  <si>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</si>
  <si>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</si>
  <si>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</si>
  <si>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</si>
  <si>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</si>
  <si>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</si>
  <si>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</si>
  <si>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</si>
  <si>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</si>
  <si>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</si>
  <si>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</si>
  <si>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</si>
  <si>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</si>
  <si>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</si>
  <si>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</si>
  <si>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</si>
  <si>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</si>
  <si>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</si>
  <si>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</si>
  <si>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</si>
  <si>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</si>
  <si>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</si>
  <si>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</si>
  <si>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</si>
  <si>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</si>
  <si>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</si>
  <si>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</si>
  <si>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</si>
  <si>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</si>
  <si>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</si>
  <si>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</si>
  <si>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</si>
  <si>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</si>
  <si>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</si>
  <si>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</si>
  <si>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</si>
  <si>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</si>
  <si>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</si>
  <si>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</si>
  <si>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</si>
  <si>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</si>
  <si>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</si>
  <si>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</si>
  <si>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</si>
  <si>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</si>
  <si>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</si>
  <si>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</si>
  <si>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</si>
  <si>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</si>
  <si>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</si>
  <si>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</si>
  <si>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</si>
  <si>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</si>
  <si>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</si>
  <si>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</si>
  <si>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</si>
  <si>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</si>
  <si>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</si>
  <si>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</si>
  <si>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</si>
  <si>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</si>
  <si>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</si>
  <si>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</si>
  <si>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</si>
  <si>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</si>
  <si>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</si>
  <si>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</si>
  <si>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</si>
  <si>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</si>
  <si>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</si>
  <si>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</si>
  <si>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</si>
  <si>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</si>
  <si>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</si>
  <si>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</si>
  <si>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</si>
  <si>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</si>
  <si>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</si>
  <si>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</si>
  <si>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</si>
  <si>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</si>
  <si>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</si>
  <si>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</si>
  <si>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</si>
  <si>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</si>
  <si>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</si>
  <si>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</si>
  <si>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</si>
  <si>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</si>
  <si>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</si>
  <si>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</si>
  <si>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</si>
  <si>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</si>
  <si>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</si>
  <si>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</si>
  <si>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</si>
  <si>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</si>
  <si>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</si>
  <si>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</si>
  <si>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</si>
  <si>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</si>
  <si>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</si>
  <si>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</si>
  <si>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</si>
  <si>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</si>
  <si>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</si>
  <si>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</si>
  <si>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</si>
  <si>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</si>
  <si>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</si>
  <si>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</si>
  <si>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</si>
  <si>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</si>
  <si>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</si>
  <si>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</si>
  <si>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</si>
  <si>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</si>
  <si>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</si>
  <si>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</si>
  <si>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</si>
  <si>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</si>
  <si>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</si>
  <si>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</si>
  <si>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</si>
  <si>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</si>
  <si>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</si>
  <si>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</si>
  <si>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</si>
  <si>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</si>
  <si>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</si>
  <si>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</si>
  <si>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</si>
  <si>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</si>
  <si>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</si>
  <si>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</si>
  <si>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</si>
  <si>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</si>
  <si>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</si>
  <si>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</si>
  <si>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</si>
  <si>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</si>
  <si>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</si>
  <si>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</si>
  <si>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</si>
  <si>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</si>
  <si>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</si>
  <si>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</si>
  <si>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</si>
  <si>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</si>
  <si>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</si>
  <si>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</si>
  <si>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</si>
  <si>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</si>
  <si>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</si>
  <si>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</si>
  <si>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</si>
  <si>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</si>
  <si>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</si>
  <si>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</si>
  <si>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</si>
  <si>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</si>
  <si>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</si>
  <si>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</si>
  <si>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</si>
  <si>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</si>
  <si>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</si>
  <si>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</si>
  <si>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</si>
  <si>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</si>
  <si>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</si>
  <si>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</si>
  <si>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</si>
  <si>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</si>
  <si>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</si>
  <si>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</si>
  <si>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</si>
  <si>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</si>
  <si>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</si>
  <si>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</si>
  <si>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</si>
  <si>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</si>
  <si>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</si>
  <si>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</si>
  <si>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</si>
  <si>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</si>
  <si>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</si>
  <si>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</si>
  <si>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</si>
  <si>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</si>
  <si>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</si>
  <si>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</si>
  <si>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</si>
  <si>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</si>
  <si>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</si>
  <si>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</si>
  <si>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</si>
  <si>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</si>
  <si>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</si>
  <si>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</si>
  <si>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</si>
  <si>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</si>
  <si>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</si>
  <si>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</si>
  <si>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</si>
  <si>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</si>
  <si>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</si>
  <si>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</si>
  <si>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</si>
  <si>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</si>
  <si>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</si>
  <si>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</si>
  <si>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</si>
  <si>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</si>
  <si>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</si>
  <si>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</si>
  <si>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</si>
  <si>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</si>
  <si>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</si>
  <si>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</si>
  <si>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</si>
  <si>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</si>
  <si>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</si>
  <si>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</si>
  <si>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</si>
  <si>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</si>
  <si>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</si>
  <si>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</si>
  <si>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</si>
  <si>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</si>
  <si>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</si>
  <si>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</si>
  <si>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</si>
  <si>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</si>
  <si>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</si>
  <si>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</si>
  <si>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</si>
  <si>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</si>
  <si>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</si>
  <si>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</si>
  <si>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</si>
  <si>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</si>
  <si>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</si>
  <si>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</si>
  <si>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</si>
  <si>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</si>
  <si>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</si>
  <si>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</si>
  <si>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</si>
  <si>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</si>
  <si>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</si>
  <si>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</si>
  <si>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</si>
  <si>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</si>
  <si>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</si>
  <si>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</si>
  <si>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</si>
  <si>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</si>
  <si>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</si>
  <si>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</si>
  <si>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</si>
  <si>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</si>
  <si>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</si>
  <si>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</si>
  <si>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</si>
  <si>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</si>
  <si>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</si>
  <si>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</si>
  <si>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</si>
  <si>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</si>
  <si>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</si>
  <si>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</si>
  <si>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</si>
  <si>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</si>
  <si>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</si>
  <si>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</si>
  <si>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</si>
  <si>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</si>
  <si>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</si>
  <si>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</si>
  <si>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</si>
  <si>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</si>
  <si>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</si>
  <si>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</si>
  <si>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</si>
  <si>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</si>
  <si>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</si>
  <si>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</si>
  <si>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</si>
  <si>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</si>
  <si>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</si>
  <si>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</si>
  <si>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</si>
  <si>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</si>
  <si>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</si>
  <si>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</si>
  <si>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</si>
  <si>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</si>
  <si>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</si>
  <si>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</si>
  <si>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</si>
  <si>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</si>
  <si>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</si>
  <si>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</si>
  <si>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</si>
  <si>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</si>
  <si>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</si>
  <si>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</si>
  <si>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</si>
  <si>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</si>
  <si>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</si>
  <si>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</si>
  <si>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</si>
  <si>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</si>
  <si>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</si>
  <si>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</si>
  <si>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</si>
  <si>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</si>
  <si>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</si>
  <si>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</si>
  <si>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</si>
  <si>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</si>
  <si>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</si>
  <si>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</si>
  <si>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</si>
  <si>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</si>
  <si>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</si>
  <si>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</si>
  <si>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</si>
  <si>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</si>
  <si>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</si>
  <si>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</si>
  <si>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</si>
  <si>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</si>
  <si>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</si>
  <si>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</si>
  <si>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</si>
  <si>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</si>
  <si>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</si>
  <si>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</si>
  <si>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</si>
  <si>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</si>
  <si>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</si>
  <si>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</si>
  <si>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</si>
  <si>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</si>
  <si>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</si>
  <si>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</si>
  <si>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</si>
  <si>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</si>
  <si>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</si>
  <si>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</si>
  <si>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</si>
  <si>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</si>
  <si>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</si>
  <si>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</si>
  <si>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</si>
  <si>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</si>
  <si>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</si>
  <si>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</si>
  <si>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</si>
  <si>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</si>
  <si>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</si>
  <si>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</si>
  <si>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</si>
  <si>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</si>
  <si>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</si>
  <si>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</si>
  <si>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</si>
  <si>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</si>
  <si>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</si>
  <si>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</si>
  <si>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</si>
  <si>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</si>
  <si>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</si>
  <si>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</si>
  <si>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</si>
  <si>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</si>
  <si>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</si>
  <si>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</si>
  <si>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</si>
  <si>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</si>
  <si>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</si>
  <si>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</si>
  <si>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</si>
  <si>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</si>
  <si>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</si>
  <si>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</si>
  <si>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</si>
  <si>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</si>
  <si>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</si>
  <si>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</si>
  <si>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</si>
  <si>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</si>
  <si>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</si>
  <si>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</si>
  <si>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</si>
  <si>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</si>
  <si>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</si>
  <si>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</si>
  <si>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</si>
  <si>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</si>
  <si>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</si>
  <si>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</si>
  <si>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</si>
  <si>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</si>
  <si>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</si>
  <si>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</si>
  <si>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</si>
  <si>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</si>
  <si>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</si>
  <si>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</si>
  <si>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</si>
  <si>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</si>
  <si>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</si>
  <si>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</si>
  <si>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</si>
  <si>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</si>
  <si>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</si>
  <si>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</si>
  <si>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</si>
  <si>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</si>
  <si>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</si>
  <si>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</si>
  <si>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</si>
  <si>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</si>
  <si>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</si>
  <si>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</si>
  <si>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</si>
  <si>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</si>
  <si>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</si>
  <si>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</si>
  <si>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</si>
  <si>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</si>
  <si>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</si>
  <si>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</si>
  <si>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</si>
  <si>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</si>
  <si>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</si>
  <si>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</si>
  <si>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</si>
  <si>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</si>
  <si>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</si>
  <si>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</si>
  <si>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</si>
  <si>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</si>
  <si>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</si>
  <si>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</si>
  <si>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</si>
  <si>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</si>
  <si>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</si>
  <si>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</si>
  <si>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</si>
  <si>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</si>
  <si>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</si>
  <si>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</si>
  <si>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</si>
  <si>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</si>
  <si>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</si>
  <si>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</si>
  <si>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</si>
  <si>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</si>
  <si>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</si>
  <si>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</si>
  <si>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</si>
  <si>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</si>
  <si>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</si>
  <si>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</si>
  <si>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</si>
  <si>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</si>
  <si>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</si>
  <si>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</si>
  <si>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</si>
  <si>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</si>
  <si>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</si>
  <si>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</si>
  <si>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</si>
  <si>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</si>
  <si>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</si>
  <si>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</si>
  <si>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</si>
  <si>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</si>
  <si>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</si>
  <si>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</si>
  <si>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</si>
  <si>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</si>
  <si>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</si>
  <si>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</si>
  <si>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</si>
  <si>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</si>
  <si>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</si>
  <si>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</si>
  <si>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</si>
  <si>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</si>
  <si>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</si>
  <si>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</si>
  <si>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</si>
  <si>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</si>
  <si>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</si>
  <si>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</si>
  <si>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</si>
  <si>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</si>
  <si>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</si>
  <si>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</si>
  <si>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</si>
  <si>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</si>
  <si>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</si>
  <si>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</si>
  <si>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</si>
  <si>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</si>
  <si>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</si>
  <si>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</si>
  <si>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</si>
  <si>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</si>
  <si>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</si>
  <si>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</si>
  <si>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</si>
  <si>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</si>
  <si>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</si>
  <si>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</si>
  <si>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</si>
  <si>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</si>
  <si>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</si>
  <si>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</si>
  <si>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</si>
  <si>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</si>
  <si>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</si>
  <si>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</si>
  <si>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</si>
  <si>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</si>
  <si>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</si>
  <si>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</si>
  <si>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</si>
  <si>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</si>
  <si>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</si>
  <si>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</si>
  <si>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</si>
  <si>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</si>
  <si>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</si>
  <si>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</si>
  <si>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</si>
  <si>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</si>
  <si>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</si>
  <si>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</si>
  <si>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</si>
  <si>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</si>
  <si>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</si>
  <si>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</si>
  <si>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</si>
  <si>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</si>
  <si>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</si>
  <si>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</si>
  <si>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</si>
  <si>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</si>
  <si>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</si>
  <si>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</si>
  <si>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</si>
  <si>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</si>
  <si>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</si>
  <si>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</si>
  <si>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</si>
  <si>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</si>
  <si>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</si>
  <si>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</si>
  <si>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</si>
  <si>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</si>
  <si>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</si>
  <si>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</si>
  <si>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</si>
  <si>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</si>
  <si>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</si>
  <si>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</si>
  <si>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</si>
  <si>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</si>
  <si>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</si>
  <si>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</si>
  <si>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</si>
  <si>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</si>
  <si>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</si>
  <si>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</si>
  <si>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</si>
  <si>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</si>
  <si>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</si>
  <si>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</si>
  <si>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</si>
  <si>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</si>
  <si>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</si>
  <si>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</si>
  <si>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</si>
  <si>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</si>
  <si>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</si>
  <si>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</si>
  <si>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</si>
  <si>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</si>
  <si>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</si>
  <si>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</si>
  <si>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</si>
  <si>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</si>
  <si>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</si>
  <si>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</si>
  <si>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</si>
  <si>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</si>
  <si>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</si>
  <si>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</si>
  <si>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</si>
  <si>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</si>
  <si>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</si>
  <si>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</si>
  <si>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</si>
  <si>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</si>
  <si>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</si>
  <si>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</si>
  <si>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</si>
  <si>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</si>
  <si>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</si>
  <si>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</si>
  <si>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</si>
  <si>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</si>
  <si>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</si>
  <si>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</si>
  <si>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</si>
  <si>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</si>
  <si>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</si>
  <si>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</si>
  <si>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</si>
  <si>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</si>
  <si>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</si>
  <si>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</si>
  <si>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</si>
  <si>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</si>
  <si>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</si>
  <si>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</si>
  <si>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</si>
  <si>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</si>
  <si>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</si>
  <si>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</si>
  <si>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</si>
  <si>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</si>
  <si>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</si>
  <si>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</si>
  <si>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</si>
  <si>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</si>
  <si>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</si>
  <si>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</si>
  <si>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</si>
  <si>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</si>
  <si>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</si>
  <si>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</si>
  <si>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</si>
  <si>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</si>
  <si>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</si>
  <si>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</si>
  <si>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</si>
  <si>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</si>
  <si>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</si>
  <si>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</si>
  <si>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</si>
  <si>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</si>
  <si>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</si>
  <si>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</si>
  <si>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</si>
  <si>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</si>
  <si>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</si>
  <si>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</si>
  <si>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</si>
  <si>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</si>
  <si>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</si>
  <si>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</si>
  <si>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</si>
  <si>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</si>
  <si>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</si>
  <si>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</si>
  <si>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</si>
  <si>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</si>
  <si>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</si>
  <si>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</si>
  <si>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</si>
  <si>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</si>
  <si>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</si>
  <si>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</si>
  <si>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</si>
  <si>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</si>
  <si>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</si>
  <si>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</si>
  <si>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</si>
  <si>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</si>
  <si>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</si>
  <si>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</si>
  <si>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</si>
  <si>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</si>
  <si>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</si>
  <si>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</si>
  <si>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</si>
  <si>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</si>
  <si>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</si>
  <si>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</si>
  <si>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</si>
  <si>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</si>
  <si>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</si>
  <si>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</si>
  <si>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</si>
  <si>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</si>
  <si>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</si>
  <si>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</si>
  <si>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</si>
  <si>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</si>
  <si>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</si>
  <si>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</si>
  <si>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</si>
  <si>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</si>
  <si>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</si>
  <si>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</si>
  <si>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</si>
  <si>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</si>
  <si>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</si>
  <si>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</si>
  <si>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</si>
  <si>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</si>
  <si>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</si>
  <si>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</si>
  <si>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</si>
  <si>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</si>
  <si>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</si>
  <si>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</si>
  <si>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</si>
  <si>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</si>
  <si>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</si>
  <si>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</si>
  <si>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</si>
  <si>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</si>
  <si>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</si>
  <si>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</si>
  <si>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</si>
  <si>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</si>
  <si>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</si>
  <si>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</si>
  <si>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</si>
  <si>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</si>
  <si>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</si>
  <si>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</si>
  <si>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</si>
  <si>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</si>
  <si>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</si>
  <si>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</si>
  <si>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</si>
  <si>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</si>
  <si>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</si>
  <si>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</si>
  <si>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</si>
  <si>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</si>
  <si>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</si>
  <si>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</si>
  <si>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</si>
  <si>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</si>
  <si>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</si>
  <si>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</si>
  <si>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</si>
  <si>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</si>
  <si>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</si>
  <si>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</si>
  <si>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</si>
  <si>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</si>
  <si>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</si>
  <si>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</si>
  <si>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</si>
  <si>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</si>
  <si>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</si>
  <si>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</si>
  <si>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</si>
  <si>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</si>
  <si>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</si>
  <si>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</si>
  <si>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</si>
  <si>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</si>
  <si>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</si>
  <si>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</si>
  <si>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</si>
  <si>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</si>
  <si>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</si>
  <si>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</si>
  <si>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</si>
  <si>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</si>
  <si>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</si>
  <si>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</si>
  <si>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</si>
  <si>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</si>
  <si>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</si>
  <si>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</si>
  <si>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</si>
  <si>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</si>
  <si>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</si>
  <si>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</si>
  <si>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</si>
  <si>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</si>
  <si>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</si>
  <si>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</si>
  <si>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</si>
  <si>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</si>
  <si>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</si>
  <si>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</si>
  <si>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</si>
  <si>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</si>
  <si>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</si>
  <si>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</si>
  <si>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</si>
  <si>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</si>
  <si>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</si>
  <si>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</si>
  <si>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</si>
  <si>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</si>
  <si>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</si>
  <si>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</si>
  <si>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</si>
  <si>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</si>
  <si>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</si>
  <si>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</si>
  <si>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</si>
  <si>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</si>
  <si>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</si>
  <si>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</si>
  <si>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</si>
  <si>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</si>
  <si>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</si>
  <si>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</si>
  <si>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</si>
  <si>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</si>
  <si>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</si>
  <si>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</si>
  <si>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</si>
  <si>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</si>
  <si>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</si>
  <si>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</si>
  <si>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</si>
  <si>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</si>
  <si>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</si>
  <si>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</si>
  <si>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</si>
  <si>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</si>
  <si>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</si>
  <si>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</si>
  <si>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</si>
  <si>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</si>
  <si>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</si>
  <si>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</si>
  <si>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</si>
  <si>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</si>
  <si>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</si>
  <si>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</si>
  <si>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</si>
  <si>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</si>
  <si>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</si>
  <si>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</si>
  <si>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</si>
  <si>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</si>
  <si>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</si>
  <si>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</si>
  <si>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</si>
  <si>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</si>
  <si>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</si>
  <si>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</si>
  <si>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</si>
  <si>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</si>
  <si>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</si>
  <si>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</si>
  <si>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</si>
  <si>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</si>
  <si>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</si>
  <si>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</si>
  <si>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</si>
  <si>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</si>
  <si>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</si>
  <si>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</si>
  <si>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</si>
  <si>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</si>
  <si>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</si>
  <si>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</si>
  <si>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</si>
  <si>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</si>
  <si>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</si>
  <si>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</si>
  <si>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</si>
  <si>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</si>
  <si>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</si>
  <si>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</si>
  <si>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</si>
  <si>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</si>
  <si>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</si>
  <si>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</si>
  <si>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</si>
  <si>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</si>
  <si>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</si>
  <si>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</si>
  <si>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</si>
  <si>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</si>
  <si>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</si>
  <si>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</si>
  <si>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</si>
  <si>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</si>
  <si>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</si>
  <si>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</si>
  <si>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</si>
  <si>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</si>
  <si>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</si>
  <si>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</si>
  <si>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</si>
  <si>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</si>
  <si>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</si>
  <si>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</si>
  <si>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</si>
  <si>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</si>
  <si>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</si>
  <si>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</si>
  <si>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</si>
  <si>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</si>
  <si>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</si>
  <si>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</si>
  <si>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</si>
  <si>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</si>
  <si>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</si>
  <si>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</si>
  <si>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</si>
  <si>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</si>
  <si>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</si>
  <si>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</si>
  <si>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</si>
  <si>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</si>
  <si>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</si>
  <si>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</si>
  <si>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</si>
  <si>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</si>
  <si>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</si>
  <si>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</si>
  <si>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</si>
  <si>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</si>
  <si>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</si>
  <si>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</si>
  <si>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</si>
  <si>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</si>
  <si>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</si>
  <si>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</si>
  <si>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</si>
  <si>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</si>
  <si>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</si>
  <si>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</si>
  <si>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</si>
  <si>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</si>
  <si>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</si>
  <si>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</si>
  <si>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</si>
  <si>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</si>
  <si>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</si>
  <si>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</si>
  <si>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</si>
  <si>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</si>
  <si>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</si>
  <si>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</si>
  <si>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</si>
  <si>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</si>
  <si>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</si>
  <si>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</si>
  <si>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</si>
  <si>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</si>
  <si>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</si>
  <si>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</si>
  <si>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</si>
  <si>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</si>
  <si>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</si>
  <si>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</si>
  <si>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</si>
  <si>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</si>
  <si>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</si>
  <si>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</si>
  <si>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</si>
  <si>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</si>
  <si>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</si>
  <si>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</si>
  <si>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</si>
  <si>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</si>
  <si>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</si>
  <si>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</si>
  <si>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</si>
  <si>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</si>
  <si>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</si>
  <si>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</si>
  <si>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</si>
  <si>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</si>
  <si>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</si>
  <si>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</si>
  <si>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</si>
  <si>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</si>
  <si>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</si>
  <si>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</si>
  <si>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</si>
  <si>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</si>
  <si>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</si>
  <si>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</si>
  <si>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</si>
  <si>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</si>
  <si>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</si>
  <si>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</si>
  <si>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</si>
  <si>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</si>
  <si>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</si>
  <si>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</si>
  <si>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</si>
  <si>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</si>
  <si>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</si>
  <si>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</si>
  <si>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</si>
  <si>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</si>
  <si>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</si>
  <si>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</si>
  <si>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</si>
  <si>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</si>
  <si>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</si>
  <si>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</si>
  <si>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</si>
  <si>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</si>
  <si>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</si>
  <si>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</si>
  <si>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</si>
  <si>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</si>
  <si>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</si>
  <si>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</si>
  <si>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</si>
  <si>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</si>
  <si>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</si>
  <si>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</si>
  <si>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</si>
  <si>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</si>
  <si>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</si>
  <si>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</si>
  <si>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</si>
  <si>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</si>
  <si>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</si>
  <si>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</si>
  <si>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</si>
  <si>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</si>
  <si>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</si>
  <si>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</si>
  <si>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</si>
  <si>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</si>
  <si>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</si>
  <si>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</si>
  <si>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</si>
  <si>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</si>
  <si>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</si>
  <si>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</si>
  <si>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</si>
  <si>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</si>
  <si>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</si>
  <si>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</si>
  <si>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</si>
  <si>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</si>
  <si>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</si>
  <si>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</si>
  <si>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</si>
  <si>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</si>
  <si>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</si>
  <si>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</si>
  <si>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</si>
  <si>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</si>
  <si>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</si>
  <si>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</si>
  <si>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</si>
  <si>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</si>
  <si>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</si>
  <si>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</si>
  <si>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</si>
  <si>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</si>
  <si>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</si>
  <si>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</si>
  <si>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</si>
  <si>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</si>
  <si>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</si>
  <si>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</si>
  <si>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</si>
  <si>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</si>
  <si>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</si>
  <si>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</si>
  <si>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</si>
  <si>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</si>
  <si>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</si>
  <si>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</si>
  <si>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</si>
  <si>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</si>
  <si>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</si>
  <si>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</si>
  <si>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</si>
  <si>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</si>
  <si>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</si>
  <si>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</si>
  <si>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</si>
  <si>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</si>
  <si>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</si>
  <si>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</si>
  <si>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</si>
  <si>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</si>
  <si>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</si>
  <si>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</si>
  <si>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</si>
  <si>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</si>
  <si>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</si>
  <si>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</si>
  <si>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</si>
  <si>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</si>
  <si>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</si>
  <si>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</si>
  <si>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</si>
  <si>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</si>
  <si>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</si>
  <si>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</si>
  <si>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</si>
  <si>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</si>
  <si>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</si>
  <si>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</si>
  <si>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</si>
  <si>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</si>
  <si>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</si>
  <si>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</si>
  <si>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</si>
  <si>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</si>
  <si>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</si>
  <si>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</si>
  <si>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</si>
  <si>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</si>
  <si>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</si>
  <si>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</si>
  <si>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</si>
  <si>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</si>
  <si>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</si>
  <si>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</si>
  <si>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</si>
  <si>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</si>
  <si>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</si>
  <si>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</si>
  <si>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</si>
  <si>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</si>
  <si>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</si>
  <si>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</si>
  <si>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</si>
  <si>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</si>
  <si>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</si>
  <si>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</si>
  <si>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</si>
  <si>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</si>
  <si>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</si>
  <si>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</si>
  <si>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</si>
  <si>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</si>
  <si>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</si>
  <si>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</si>
  <si>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</si>
  <si>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</si>
  <si>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</si>
  <si>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</si>
  <si>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</si>
  <si>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</si>
  <si>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</si>
  <si>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</si>
  <si>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</si>
  <si>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</si>
  <si>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</si>
  <si>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</si>
  <si>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</si>
  <si>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</si>
  <si>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</si>
  <si>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</si>
  <si>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</si>
  <si>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</si>
  <si>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</si>
  <si>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</si>
  <si>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</si>
  <si>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</si>
  <si>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</si>
  <si>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</si>
  <si>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</si>
  <si>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</si>
  <si>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</si>
  <si>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</si>
  <si>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</si>
  <si>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</si>
  <si>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</si>
  <si>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</si>
  <si>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</si>
  <si>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</si>
  <si>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</si>
  <si>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</si>
  <si>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</si>
  <si>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</si>
  <si>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</si>
  <si>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</si>
  <si>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</si>
  <si>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</si>
  <si>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</si>
  <si>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</si>
  <si>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</si>
  <si>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</si>
  <si>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</si>
  <si>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</si>
  <si>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</si>
  <si>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</si>
  <si>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</si>
  <si>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</si>
  <si>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</si>
  <si>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</si>
  <si>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</si>
  <si>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</si>
  <si>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</si>
  <si>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</si>
  <si>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</si>
  <si>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</si>
  <si>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</si>
  <si>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</si>
  <si>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</si>
  <si>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</si>
  <si>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</si>
  <si>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</si>
  <si>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</si>
  <si>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</si>
  <si>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</si>
  <si>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</si>
  <si>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</si>
  <si>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</si>
  <si>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</si>
  <si>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</si>
  <si>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</si>
  <si>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</si>
  <si>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</si>
  <si>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</si>
  <si>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</si>
  <si>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</si>
  <si>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</si>
  <si>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</si>
  <si>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</si>
  <si>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</si>
  <si>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</si>
  <si>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</si>
  <si>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</si>
  <si>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</si>
  <si>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</si>
  <si>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</si>
  <si>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</si>
  <si>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</si>
  <si>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</si>
  <si>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</si>
  <si>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</si>
  <si>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</si>
  <si>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</si>
  <si>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</si>
  <si>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</si>
  <si>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</si>
  <si>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</si>
  <si>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</si>
  <si>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</si>
  <si>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</si>
  <si>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</si>
  <si>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</si>
  <si>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</si>
  <si>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</si>
  <si>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</si>
  <si>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</si>
  <si>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</si>
  <si>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</si>
  <si>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</si>
  <si>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</si>
  <si>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</si>
  <si>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</si>
  <si>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</si>
  <si>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</si>
  <si>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</si>
  <si>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</si>
  <si>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</si>
  <si>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</si>
  <si>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</si>
  <si>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</si>
  <si>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</si>
  <si>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</si>
  <si>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</si>
  <si>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</si>
  <si>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</si>
  <si>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</si>
  <si>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</si>
  <si>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</si>
  <si>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</si>
  <si>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</si>
  <si>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</si>
  <si>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</si>
  <si>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</si>
  <si>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</si>
  <si>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</si>
  <si>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</si>
  <si>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</si>
  <si>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</si>
  <si>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</si>
  <si>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</si>
  <si>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</si>
  <si>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</si>
  <si>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</si>
  <si>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</si>
  <si>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</si>
  <si>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</si>
  <si>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</si>
  <si>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</si>
  <si>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</si>
  <si>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</si>
  <si>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</si>
  <si>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</si>
  <si>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</si>
  <si>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</si>
  <si>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</si>
  <si>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</si>
  <si>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</si>
  <si>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</si>
  <si>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</si>
  <si>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</si>
  <si>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</si>
  <si>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</si>
  <si>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</si>
  <si>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</si>
  <si>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</si>
  <si>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</si>
  <si>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</si>
  <si>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</si>
  <si>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</si>
  <si>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</si>
  <si>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</si>
  <si>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</si>
  <si>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</si>
  <si>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</si>
  <si>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</si>
  <si>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</si>
  <si>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</si>
  <si>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</si>
  <si>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</si>
  <si>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</si>
  <si>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</si>
  <si>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</si>
  <si>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</si>
  <si>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</si>
  <si>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</si>
  <si>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</si>
  <si>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</si>
  <si>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</si>
  <si>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</si>
  <si>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</si>
  <si>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</si>
  <si>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</si>
  <si>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</si>
  <si>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</si>
  <si>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</si>
  <si>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</si>
  <si>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</si>
  <si>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</si>
  <si>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</si>
  <si>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</si>
  <si>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</si>
  <si>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</si>
  <si>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</si>
  <si>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</si>
  <si>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</si>
  <si>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</si>
  <si>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</si>
  <si>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</si>
  <si>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</si>
  <si>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</si>
  <si>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</si>
  <si>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</si>
  <si>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</si>
  <si>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</si>
  <si>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</si>
  <si>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</si>
  <si>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</si>
  <si>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</si>
  <si>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</si>
  <si>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</si>
  <si>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</si>
  <si>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</si>
  <si>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</si>
  <si>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</si>
  <si>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</si>
  <si>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</si>
  <si>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</si>
  <si>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</si>
  <si>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</si>
  <si>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</si>
  <si>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</si>
  <si>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</si>
  <si>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</si>
  <si>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</si>
  <si>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</si>
  <si>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</si>
  <si>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</si>
  <si>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</si>
  <si>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</si>
  <si>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</si>
  <si>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</si>
  <si>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</si>
  <si>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</si>
  <si>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</si>
  <si>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</si>
  <si>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</si>
  <si>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</si>
  <si>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</si>
  <si>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</si>
  <si>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</si>
  <si>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</si>
  <si>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</si>
  <si>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</si>
  <si>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</si>
  <si>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</si>
  <si>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</si>
  <si>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</si>
  <si>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</si>
  <si>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</si>
  <si>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</si>
  <si>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</si>
  <si>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</si>
  <si>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</si>
  <si>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</si>
  <si>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</si>
  <si>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</si>
  <si>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</si>
  <si>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</si>
  <si>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</si>
  <si>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</si>
  <si>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</si>
  <si>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</si>
  <si>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</si>
  <si>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</si>
  <si>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</si>
  <si>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</si>
  <si>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</si>
  <si>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</si>
  <si>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</si>
  <si>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</si>
  <si>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</si>
  <si>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</si>
  <si>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</si>
  <si>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</si>
  <si>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</si>
  <si>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</si>
  <si>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</si>
  <si>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</si>
  <si>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</si>
  <si>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</si>
  <si>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</si>
  <si>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</si>
  <si>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</si>
  <si>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</si>
  <si>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</si>
  <si>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</si>
  <si>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</si>
  <si>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</si>
  <si>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</si>
  <si>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</si>
  <si>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</si>
  <si>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</si>
  <si>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</si>
  <si>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</si>
  <si>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</si>
  <si>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</si>
  <si>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</si>
  <si>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</si>
  <si>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</si>
  <si>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</si>
  <si>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</si>
  <si>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</si>
  <si>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</si>
  <si>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</si>
  <si>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</si>
  <si>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</si>
  <si>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</si>
  <si>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</si>
  <si>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</si>
  <si>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</si>
  <si>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</si>
  <si>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</si>
  <si>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</si>
  <si>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</si>
  <si>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</si>
  <si>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</si>
  <si>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</si>
  <si>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</si>
  <si>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</si>
  <si>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</si>
  <si>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</si>
  <si>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</si>
  <si>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</si>
  <si>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</si>
  <si>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</si>
  <si>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</si>
  <si>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</si>
  <si>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</si>
  <si>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</si>
  <si>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</si>
  <si>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</si>
  <si>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</si>
  <si>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</si>
  <si>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</si>
  <si>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</si>
  <si>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</si>
  <si>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</si>
  <si>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</si>
  <si>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</si>
  <si>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</si>
  <si>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</si>
  <si>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</si>
  <si>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</si>
  <si>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</si>
  <si>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</si>
  <si>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</si>
  <si>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</si>
  <si>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</si>
  <si>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</si>
  <si>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</si>
  <si>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</si>
  <si>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</si>
  <si>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</si>
  <si>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</si>
  <si>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</si>
  <si>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</si>
  <si>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</si>
  <si>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</si>
  <si>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</si>
  <si>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</si>
  <si>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</si>
  <si>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</si>
  <si>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</si>
  <si>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</si>
  <si>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</si>
  <si>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</si>
  <si>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</si>
  <si>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</si>
  <si>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</si>
  <si>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</si>
  <si>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</si>
  <si>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</si>
  <si>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</si>
  <si>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</si>
  <si>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</si>
  <si>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</si>
  <si>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</si>
  <si>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</si>
  <si>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</si>
  <si>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</si>
  <si>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</si>
  <si>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</si>
  <si>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</si>
  <si>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</si>
  <si>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</si>
  <si>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</si>
  <si>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</si>
  <si>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</si>
  <si>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</si>
  <si>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</si>
  <si>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</si>
  <si>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</si>
  <si>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</si>
  <si>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</si>
  <si>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</si>
  <si>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</si>
  <si>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</si>
  <si>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</si>
  <si>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</si>
  <si>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</si>
  <si>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</si>
  <si>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</si>
  <si>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</si>
  <si>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</si>
  <si>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</si>
  <si>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</si>
  <si>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</si>
  <si>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</si>
  <si>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</si>
  <si>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</si>
  <si>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</si>
  <si>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</si>
  <si>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</si>
  <si>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</si>
  <si>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</si>
  <si>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</si>
  <si>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</si>
  <si>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</si>
  <si>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</si>
  <si>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</si>
  <si>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</si>
  <si>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</si>
  <si>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</si>
  <si>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</si>
  <si>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</si>
  <si>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</si>
  <si>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</si>
  <si>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</si>
  <si>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</si>
  <si>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</si>
  <si>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</si>
  <si>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</si>
  <si>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</si>
  <si>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</si>
  <si>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</si>
  <si>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</si>
  <si>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</si>
  <si>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</si>
  <si>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</si>
  <si>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</si>
  <si>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</si>
  <si>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</si>
  <si>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</si>
  <si>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</si>
  <si>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</si>
  <si>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</si>
  <si>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</si>
  <si>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</si>
  <si>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</si>
  <si>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</si>
  <si>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</si>
  <si>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</si>
  <si>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</si>
  <si>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</si>
  <si>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</si>
  <si>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</si>
  <si>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</si>
  <si>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</si>
  <si>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</si>
  <si>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</si>
  <si>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</si>
  <si>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</si>
  <si>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</si>
  <si>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</si>
  <si>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</si>
  <si>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</si>
  <si>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</si>
  <si>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</si>
  <si>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</si>
  <si>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</si>
  <si>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</si>
  <si>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</si>
  <si>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</si>
  <si>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</si>
  <si>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</si>
  <si>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</si>
  <si>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</si>
  <si>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</si>
  <si>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</si>
  <si>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</si>
  <si>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</si>
  <si>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</si>
  <si>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</si>
  <si>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</si>
  <si>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</si>
  <si>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</si>
  <si>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</si>
  <si>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</si>
  <si>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</si>
  <si>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</si>
  <si>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</si>
  <si>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</si>
  <si>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</si>
  <si>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</si>
  <si>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</si>
  <si>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</si>
  <si>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</si>
  <si>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</si>
  <si>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</si>
  <si>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</si>
  <si>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</si>
  <si>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</si>
  <si>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</si>
  <si>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</si>
  <si>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</si>
  <si>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</si>
  <si>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</si>
  <si>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</si>
  <si>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</si>
  <si>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</si>
  <si>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</si>
  <si>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</si>
  <si>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</si>
  <si>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</si>
  <si>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</si>
  <si>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</si>
  <si>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</si>
  <si>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</si>
  <si>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</si>
  <si>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</si>
  <si>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</si>
  <si>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</si>
  <si>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</si>
  <si>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</si>
  <si>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</si>
  <si>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</si>
  <si>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</si>
  <si>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</si>
  <si>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</si>
  <si>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</si>
  <si>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</si>
  <si>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</si>
  <si>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</si>
  <si>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</si>
  <si>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</si>
  <si>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</si>
  <si>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</si>
  <si>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</si>
  <si>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</si>
  <si>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</si>
  <si>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</si>
  <si>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</si>
  <si>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</si>
  <si>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</si>
  <si>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</si>
  <si>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</si>
  <si>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</si>
  <si>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</si>
  <si>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</si>
  <si>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</si>
  <si>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</si>
  <si>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</si>
  <si>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</si>
  <si>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</si>
  <si>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</si>
  <si>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</si>
  <si>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</si>
  <si>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</si>
  <si>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</si>
  <si>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</si>
  <si>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</si>
  <si>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</si>
  <si>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</si>
  <si>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</si>
  <si>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</si>
  <si>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</si>
  <si>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</si>
  <si>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</si>
  <si>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</si>
  <si>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</si>
  <si>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</si>
  <si>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</si>
  <si>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</si>
  <si>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</si>
  <si>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</si>
  <si>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</si>
  <si>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</si>
  <si>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</si>
  <si>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</si>
  <si>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</si>
  <si>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</si>
  <si>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</si>
  <si>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</si>
  <si>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</si>
  <si>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</si>
  <si>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</si>
  <si>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</si>
  <si>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</si>
  <si>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</si>
  <si>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</si>
  <si>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</si>
  <si>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</si>
  <si>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</si>
  <si>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</si>
  <si>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</si>
  <si>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</si>
  <si>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</si>
  <si>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</si>
  <si>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</si>
  <si>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</si>
  <si>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</si>
  <si>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</si>
  <si>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</si>
  <si>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</si>
  <si>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</si>
  <si>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</si>
  <si>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</si>
  <si>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</si>
  <si>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</si>
  <si>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</si>
  <si>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</si>
  <si>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</si>
  <si>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</si>
  <si>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</si>
  <si>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</si>
  <si>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</si>
  <si>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</si>
  <si>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</si>
  <si>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</si>
  <si>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</si>
  <si>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</si>
  <si>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</si>
  <si>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</si>
  <si>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</si>
  <si>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</si>
  <si>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</si>
  <si>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</si>
  <si>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</si>
  <si>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</si>
  <si>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</si>
  <si>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</si>
  <si>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</si>
  <si>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</si>
  <si>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</si>
  <si>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</si>
  <si>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</si>
  <si>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</si>
  <si>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</si>
  <si>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</si>
  <si>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</si>
  <si>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</si>
  <si>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</si>
  <si>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</si>
  <si>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</si>
  <si>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</si>
  <si>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</si>
  <si>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</si>
  <si>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</si>
  <si>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</si>
  <si>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</si>
  <si>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</si>
  <si>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</si>
  <si>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</si>
  <si>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</si>
  <si>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</si>
  <si>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</si>
  <si>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</si>
  <si>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</si>
  <si>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</si>
  <si>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</si>
  <si>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</si>
  <si>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</si>
  <si>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</si>
  <si>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</si>
  <si>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</si>
  <si>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</si>
  <si>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</si>
  <si>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</si>
  <si>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</si>
  <si>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</si>
  <si>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</si>
  <si>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</si>
  <si>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</si>
  <si>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</si>
  <si>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</si>
  <si>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</si>
  <si>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</si>
  <si>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</si>
  <si>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</si>
  <si>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</si>
  <si>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</si>
  <si>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</si>
  <si>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</si>
  <si>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</si>
  <si>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</si>
  <si>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</si>
  <si>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</si>
  <si>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</si>
  <si>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</si>
  <si>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</si>
  <si>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</si>
  <si>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</si>
  <si>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</si>
  <si>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</si>
  <si>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</si>
  <si>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</si>
  <si>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</si>
  <si>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</si>
  <si>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</si>
  <si>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</si>
  <si>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</si>
  <si>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</si>
  <si>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</si>
  <si>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</si>
  <si>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</si>
  <si>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</si>
  <si>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</si>
  <si>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</si>
  <si>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</si>
  <si>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</si>
  <si>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</si>
  <si>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</si>
  <si>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</si>
  <si>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</si>
  <si>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</si>
  <si>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</si>
  <si>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</si>
  <si>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</si>
  <si>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</si>
  <si>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</si>
  <si>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</si>
  <si>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</si>
  <si>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</si>
  <si>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</si>
  <si>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</si>
  <si>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</si>
  <si>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</si>
  <si>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</si>
  <si>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</si>
  <si>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</si>
  <si>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</si>
  <si>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</si>
  <si>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</si>
  <si>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</si>
  <si>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</si>
  <si>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</si>
  <si>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</si>
  <si>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</si>
  <si>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</si>
  <si>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</si>
  <si>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</si>
  <si>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</si>
  <si>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</si>
  <si>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</si>
  <si>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</si>
  <si>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</si>
  <si>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</si>
  <si>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</si>
  <si>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</si>
  <si>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</si>
  <si>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</si>
  <si>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</si>
  <si>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</si>
  <si>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</si>
  <si>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</si>
  <si>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</si>
  <si>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</si>
  <si>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</si>
  <si>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</si>
  <si>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</si>
  <si>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</si>
  <si>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</si>
  <si>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</si>
  <si>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</si>
  <si>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</si>
  <si>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</si>
  <si>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</si>
  <si>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</si>
  <si>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</si>
  <si>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</si>
  <si>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</si>
  <si>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</si>
  <si>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</si>
  <si>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</si>
  <si>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</si>
  <si>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</si>
  <si>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</si>
  <si>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</si>
  <si>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</si>
  <si>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</si>
  <si>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</si>
  <si>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</si>
  <si>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</si>
  <si>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</si>
  <si>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</si>
  <si>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</si>
  <si>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</si>
  <si>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</si>
  <si>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</si>
  <si>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</si>
  <si>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</si>
  <si>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</si>
  <si>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</si>
  <si>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</si>
  <si>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</si>
  <si>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</si>
  <si>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</si>
  <si>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</si>
  <si>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</si>
  <si>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</si>
  <si>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</si>
  <si>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</si>
  <si>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</si>
  <si>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</si>
  <si>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</si>
  <si>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</si>
  <si>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</si>
  <si>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</si>
  <si>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</si>
  <si>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</si>
  <si>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</si>
  <si>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</si>
  <si>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</si>
  <si>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</si>
  <si>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</si>
  <si>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</si>
  <si>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</si>
  <si>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</si>
  <si>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</si>
  <si>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</si>
  <si>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</si>
  <si>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</si>
  <si>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</si>
  <si>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</si>
  <si>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</si>
  <si>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</si>
  <si>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</si>
  <si>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</si>
  <si>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</si>
  <si>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</si>
  <si>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</si>
  <si>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</si>
  <si>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</si>
  <si>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</si>
  <si>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</si>
  <si>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</si>
  <si>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</si>
  <si>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</si>
  <si>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</si>
  <si>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</si>
  <si>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</si>
  <si>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</si>
  <si>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</si>
  <si>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</si>
  <si>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</si>
  <si>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</si>
  <si>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</si>
  <si>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</si>
  <si>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</si>
  <si>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</si>
  <si>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</si>
  <si>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</si>
  <si>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</si>
  <si>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</si>
  <si>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</si>
  <si>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</si>
  <si>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</si>
  <si>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</si>
  <si>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</si>
  <si>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</si>
  <si>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</si>
  <si>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</si>
  <si>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</si>
  <si>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</si>
  <si>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</si>
  <si>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</si>
  <si>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</si>
  <si>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</si>
  <si>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</si>
  <si>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</si>
  <si>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</si>
  <si>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</si>
  <si>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</si>
  <si>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</si>
  <si>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</si>
  <si>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</si>
  <si>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</si>
  <si>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</si>
  <si>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</si>
  <si>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</si>
  <si>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</si>
  <si>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</si>
  <si>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</si>
  <si>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</si>
  <si>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</si>
  <si>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</si>
  <si>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</si>
  <si>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</si>
  <si>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</si>
  <si>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</si>
  <si>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</si>
  <si>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</si>
  <si>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</si>
  <si>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</si>
  <si>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</si>
  <si>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</si>
  <si>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</si>
  <si>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</si>
  <si>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</si>
  <si>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</si>
  <si>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</si>
  <si>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</si>
  <si>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</si>
  <si>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</si>
  <si>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</si>
  <si>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</si>
  <si>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</si>
  <si>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</si>
  <si>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</si>
  <si>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</si>
  <si>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</si>
  <si>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</si>
  <si>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</si>
  <si>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</si>
  <si>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</si>
  <si>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</si>
  <si>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</si>
  <si>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</si>
  <si>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</si>
  <si>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</si>
  <si>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</si>
  <si>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</si>
  <si>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</si>
  <si>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</si>
  <si>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</si>
  <si>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</si>
  <si>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</si>
  <si>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</si>
  <si>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</si>
  <si>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</si>
  <si>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</si>
  <si>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</si>
  <si>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</si>
  <si>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</si>
  <si>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</si>
  <si>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</si>
  <si>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</si>
  <si>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</si>
  <si>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</si>
  <si>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</si>
  <si>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</si>
  <si>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</si>
  <si>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</si>
  <si>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</si>
  <si>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</si>
  <si>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</si>
  <si>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</si>
  <si>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</si>
  <si>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</si>
  <si>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</si>
  <si>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</si>
  <si>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</si>
  <si>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</si>
  <si>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</si>
  <si>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</si>
  <si>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</si>
  <si>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</si>
  <si>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</si>
  <si>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</si>
  <si>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</si>
  <si>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</si>
  <si>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</si>
  <si>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</si>
  <si>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</si>
  <si>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</si>
  <si>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</si>
  <si>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</si>
  <si>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</si>
  <si>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</si>
  <si>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</si>
  <si>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</si>
  <si>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</si>
  <si>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</si>
  <si>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</si>
  <si>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</si>
  <si>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</si>
  <si>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</si>
  <si>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</si>
  <si>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</si>
  <si>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</si>
  <si>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</si>
  <si>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</si>
  <si>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</si>
  <si>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</si>
  <si>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</si>
  <si>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</si>
  <si>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</si>
  <si>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</si>
  <si>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</si>
  <si>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</si>
  <si>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</si>
  <si>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</si>
  <si>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</si>
  <si>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</si>
  <si>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</si>
  <si>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</si>
  <si>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</si>
  <si>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</si>
  <si>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</si>
  <si>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</si>
  <si>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</si>
  <si>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</si>
  <si>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</si>
  <si>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</si>
  <si>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</si>
  <si>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</si>
  <si>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</si>
  <si>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</si>
  <si>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</si>
  <si>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</si>
  <si>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</si>
  <si>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</si>
  <si>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</si>
  <si>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</si>
  <si>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</si>
  <si>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</si>
  <si>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</si>
  <si>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</si>
  <si>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</si>
  <si>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</si>
  <si>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</si>
  <si>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</si>
  <si>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</si>
  <si>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</si>
  <si>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</si>
  <si>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</si>
  <si>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</si>
  <si>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</si>
  <si>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</si>
  <si>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</si>
  <si>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</si>
  <si>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</si>
  <si>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</si>
  <si>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</si>
  <si>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</si>
  <si>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</si>
  <si>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</si>
  <si>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</si>
  <si>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</si>
  <si>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</si>
  <si>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</si>
  <si>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</si>
  <si>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</si>
  <si>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</si>
  <si>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</si>
  <si>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</si>
  <si>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</si>
  <si>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</si>
  <si>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</si>
  <si>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</si>
  <si>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</si>
  <si>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</si>
  <si>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</si>
  <si>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</si>
  <si>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</si>
  <si>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</si>
  <si>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</si>
  <si>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</si>
  <si>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</si>
  <si>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</si>
  <si>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</si>
  <si>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</si>
  <si>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</si>
  <si>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</si>
  <si>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</si>
  <si>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</si>
  <si>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</si>
  <si>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</si>
  <si>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</si>
  <si>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</si>
  <si>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</si>
  <si>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</si>
  <si>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</si>
  <si>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</si>
  <si>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</si>
  <si>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</si>
  <si>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</si>
  <si>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</si>
  <si>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</si>
  <si>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</si>
  <si>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</si>
  <si>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</si>
  <si>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</si>
  <si>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</si>
  <si>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</si>
  <si>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</si>
  <si>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</si>
  <si>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</si>
  <si>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</si>
  <si>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</si>
  <si>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</si>
  <si>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</si>
  <si>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</si>
  <si>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</si>
  <si>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</si>
  <si>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</si>
  <si>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</si>
  <si>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</si>
  <si>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</si>
  <si>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</si>
  <si>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</si>
  <si>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</si>
  <si>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</si>
  <si>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</si>
  <si>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</si>
  <si>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</si>
  <si>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</si>
  <si>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</si>
  <si>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</si>
  <si>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</si>
  <si>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</si>
  <si>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</si>
  <si>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</si>
  <si>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</si>
  <si>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</si>
  <si>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</si>
  <si>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</si>
  <si>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</si>
  <si>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</si>
  <si>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</si>
  <si>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</si>
  <si>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</si>
  <si>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</si>
  <si>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</si>
  <si>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</si>
  <si>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</si>
  <si>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</si>
  <si>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</si>
  <si>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</si>
  <si>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</si>
  <si>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</si>
  <si>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</si>
  <si>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</si>
  <si>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</si>
  <si>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</si>
  <si>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</si>
  <si>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</si>
  <si>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</si>
  <si>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</si>
  <si>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</si>
  <si>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</si>
  <si>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</si>
  <si>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</si>
  <si>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</si>
  <si>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</si>
  <si>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</si>
  <si>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</si>
  <si>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</si>
  <si>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</si>
  <si>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</si>
  <si>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</si>
  <si>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</si>
  <si>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</si>
  <si>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</si>
  <si>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</si>
  <si>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</si>
  <si>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</si>
  <si>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</si>
  <si>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</si>
  <si>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</si>
  <si>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</si>
  <si>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</si>
  <si>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</si>
  <si>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</si>
  <si>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</si>
  <si>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</si>
  <si>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</si>
  <si>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</si>
  <si>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</si>
  <si>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</si>
  <si>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</si>
  <si>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</si>
  <si>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</si>
  <si>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</si>
  <si>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</si>
  <si>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</si>
  <si>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</si>
  <si>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</si>
  <si>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</si>
  <si>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</si>
  <si>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</si>
  <si>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</si>
  <si>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</si>
  <si>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</si>
  <si>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</si>
  <si>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</si>
  <si>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</si>
  <si>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</si>
  <si>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</si>
  <si>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</si>
  <si>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</si>
  <si>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</si>
  <si>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</si>
  <si>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</si>
  <si>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</si>
  <si>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</si>
  <si>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</si>
  <si>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</si>
  <si>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</si>
  <si>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</si>
  <si>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</si>
  <si>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</si>
  <si>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</si>
  <si>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</si>
  <si>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</si>
  <si>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</si>
  <si>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</si>
  <si>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</si>
  <si>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</si>
  <si>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</si>
  <si>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</si>
  <si>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</si>
  <si>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</si>
  <si>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</si>
  <si>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</si>
  <si>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</si>
  <si>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</si>
  <si>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</si>
  <si>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</si>
  <si>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</si>
  <si>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</si>
  <si>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</si>
  <si>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</si>
  <si>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</si>
  <si>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</si>
  <si>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</si>
  <si>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</si>
  <si>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</si>
  <si>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</si>
  <si>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</si>
  <si>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</si>
  <si>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</si>
  <si>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</si>
  <si>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</si>
  <si>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</si>
  <si>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</si>
  <si>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</si>
  <si>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</si>
  <si>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</si>
  <si>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</si>
  <si>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</si>
  <si>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</si>
  <si>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</si>
  <si>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</si>
  <si>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</si>
  <si>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</si>
  <si>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</si>
  <si>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</si>
  <si>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</si>
  <si>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</si>
  <si>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</si>
  <si>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</si>
  <si>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</si>
  <si>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</si>
  <si>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</si>
  <si>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</si>
  <si>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</si>
  <si>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</si>
  <si>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</si>
  <si>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</si>
  <si>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</si>
  <si>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</si>
  <si>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</si>
  <si>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</si>
  <si>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</si>
  <si>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</si>
  <si>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</si>
  <si>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</si>
  <si>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</si>
  <si>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</si>
  <si>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</si>
  <si>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</si>
  <si>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</si>
  <si>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</si>
  <si>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</si>
  <si>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</si>
  <si>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</si>
  <si>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</si>
  <si>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</si>
  <si>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</si>
  <si>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</si>
  <si>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</si>
  <si>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</si>
  <si>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</si>
  <si>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</si>
  <si>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</si>
  <si>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</si>
  <si>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</si>
  <si>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</si>
  <si>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</si>
  <si>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</si>
  <si>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</si>
  <si>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</si>
  <si>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</si>
  <si>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</si>
  <si>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</si>
  <si>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</si>
  <si>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</si>
  <si>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</si>
  <si>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</si>
  <si>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</si>
  <si>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</si>
  <si>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</si>
  <si>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</si>
  <si>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</si>
  <si>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</si>
  <si>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</si>
  <si>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</si>
  <si>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</si>
  <si>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</si>
  <si>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</si>
  <si>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</si>
  <si>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</si>
  <si>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</si>
  <si>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</si>
  <si>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</si>
  <si>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</si>
  <si>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</si>
  <si>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</si>
  <si>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</si>
  <si>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</si>
  <si>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</si>
  <si>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</si>
  <si>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</si>
  <si>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</si>
  <si>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</si>
  <si>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</si>
  <si>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</si>
  <si>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</si>
  <si>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</si>
  <si>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</si>
  <si>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</si>
  <si>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</si>
  <si>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</si>
  <si>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</si>
  <si>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</si>
  <si>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</si>
  <si>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</si>
  <si>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</si>
  <si>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</si>
  <si>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</si>
  <si>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</si>
  <si>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</si>
  <si>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</si>
  <si>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</si>
  <si>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</si>
  <si>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</si>
  <si>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</si>
  <si>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</si>
  <si>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</si>
  <si>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</si>
  <si>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</si>
  <si>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</si>
  <si>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</si>
  <si>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</si>
  <si>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</si>
  <si>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</si>
  <si>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</si>
  <si>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</si>
  <si>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</si>
  <si>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</si>
  <si>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</si>
  <si>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</si>
  <si>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</si>
  <si>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</si>
  <si>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</si>
  <si>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</si>
  <si>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</si>
  <si>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</si>
  <si>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</si>
  <si>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</si>
  <si>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</si>
  <si>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</si>
  <si>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</si>
  <si>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</si>
  <si>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</si>
  <si>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</si>
  <si>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</si>
  <si>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</si>
  <si>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</si>
  <si>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</si>
  <si>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</si>
  <si>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</si>
  <si>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</si>
  <si>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</si>
  <si>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</si>
  <si>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</si>
  <si>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</si>
  <si>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</si>
  <si>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</si>
  <si>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</si>
  <si>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</si>
  <si>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</si>
  <si>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</si>
  <si>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</si>
  <si>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</si>
  <si>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</si>
  <si>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</si>
  <si>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</si>
  <si>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</si>
  <si>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</si>
  <si>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</si>
  <si>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</si>
  <si>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</si>
  <si>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</si>
  <si>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</si>
  <si>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</si>
  <si>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</si>
  <si>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</si>
  <si>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</si>
  <si>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</si>
  <si>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</si>
  <si>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</si>
  <si>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</si>
  <si>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</si>
  <si>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</si>
  <si>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</si>
  <si>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</si>
  <si>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</si>
  <si>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</si>
  <si>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</si>
  <si>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</si>
  <si>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</si>
  <si>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</si>
  <si>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</si>
  <si>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</si>
  <si>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</si>
  <si>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</si>
  <si>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</si>
  <si>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</si>
  <si>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</si>
  <si>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</si>
  <si>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</si>
  <si>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</si>
  <si>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</si>
  <si>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</si>
  <si>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</si>
  <si>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</si>
  <si>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</si>
  <si>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</si>
  <si>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</si>
  <si>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</si>
  <si>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</si>
  <si>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</si>
  <si>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</si>
  <si>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</si>
  <si>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</si>
  <si>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</si>
  <si>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</si>
  <si>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</si>
  <si>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</si>
  <si>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</si>
  <si>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</si>
  <si>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</si>
  <si>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</si>
  <si>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</si>
  <si>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</si>
  <si>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</si>
  <si>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</si>
  <si>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</si>
  <si>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</si>
  <si>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</si>
  <si>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</si>
  <si>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</si>
  <si>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</si>
  <si>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</si>
  <si>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</si>
  <si>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</si>
  <si>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</si>
  <si>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</si>
  <si>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</si>
  <si>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</si>
  <si>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</si>
  <si>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</si>
  <si>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</si>
  <si>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</si>
  <si>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</si>
  <si>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</si>
  <si>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</si>
  <si>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</si>
  <si>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</si>
  <si>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</si>
  <si>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</si>
  <si>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</si>
  <si>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</si>
  <si>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</si>
  <si>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</si>
  <si>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</si>
  <si>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</si>
  <si>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</si>
  <si>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</si>
  <si>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</si>
  <si>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</si>
  <si>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</si>
  <si>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</si>
  <si>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</si>
  <si>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</si>
  <si>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</si>
  <si>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</si>
  <si>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</si>
  <si>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</si>
  <si>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</si>
  <si>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</si>
  <si>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</si>
  <si>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</si>
  <si>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</si>
  <si>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</si>
  <si>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</si>
  <si>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</si>
  <si>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</si>
  <si>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</si>
  <si>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</si>
  <si>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</si>
  <si>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</si>
  <si>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</si>
  <si>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</si>
  <si>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</si>
  <si>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</si>
  <si>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</si>
  <si>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</si>
  <si>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</si>
  <si>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</si>
  <si>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</si>
  <si>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</si>
  <si>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</si>
  <si>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</si>
  <si>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</si>
  <si>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</si>
  <si>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</si>
  <si>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</si>
  <si>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</si>
  <si>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</si>
  <si>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</si>
  <si>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</si>
  <si>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</si>
  <si>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</si>
  <si>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</si>
  <si>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</si>
  <si>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</si>
  <si>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</si>
  <si>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</si>
  <si>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</si>
  <si>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</si>
  <si>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</si>
  <si>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</si>
  <si>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</si>
  <si>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</si>
  <si>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</si>
  <si>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</si>
  <si>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</si>
  <si>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</si>
  <si>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</si>
  <si>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</si>
  <si>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</si>
  <si>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</si>
  <si>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</si>
  <si>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</si>
  <si>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</si>
  <si>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</si>
  <si>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</si>
  <si>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</si>
  <si>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</si>
  <si>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</si>
  <si>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</si>
  <si>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</si>
  <si>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</si>
  <si>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</si>
  <si>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</si>
  <si>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</si>
  <si>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</si>
  <si>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</si>
  <si>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</si>
  <si>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</si>
  <si>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</si>
  <si>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</si>
  <si>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</si>
  <si>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</si>
  <si>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</si>
  <si>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</si>
  <si>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</si>
  <si>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</si>
  <si>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</si>
  <si>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</si>
  <si>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</si>
  <si>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</si>
  <si>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</si>
  <si>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</si>
  <si>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</si>
  <si>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</si>
  <si>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</si>
  <si>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</si>
  <si>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</si>
  <si>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</si>
  <si>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</si>
  <si>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</si>
  <si>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</si>
  <si>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</si>
  <si>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</si>
  <si>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</si>
  <si>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</si>
  <si>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</si>
  <si>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</si>
  <si>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</si>
  <si>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</si>
  <si>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</si>
  <si>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</si>
  <si>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</si>
  <si>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</si>
  <si>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</si>
  <si>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</si>
  <si>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</si>
  <si>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</si>
  <si>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</si>
  <si>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</si>
  <si>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</si>
  <si>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</si>
  <si>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</si>
  <si>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</si>
  <si>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</si>
  <si>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</si>
  <si>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</si>
  <si>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</si>
  <si>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</si>
  <si>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</si>
  <si>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</si>
  <si>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</si>
  <si>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</si>
  <si>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</si>
  <si>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</si>
  <si>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</si>
  <si>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</si>
  <si>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</si>
  <si>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</si>
  <si>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</si>
  <si>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</si>
  <si>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</si>
  <si>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</si>
  <si>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</si>
  <si>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</si>
  <si>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</si>
  <si>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</si>
  <si>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</si>
  <si>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</si>
  <si>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</si>
  <si>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</si>
  <si>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</si>
  <si>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</si>
  <si>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</si>
  <si>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</si>
  <si>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</si>
  <si>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</si>
  <si>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</si>
  <si>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</si>
  <si>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</si>
  <si>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</si>
  <si>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</si>
  <si>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</si>
  <si>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</si>
  <si>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</si>
  <si>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</si>
  <si>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</si>
  <si>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</si>
  <si>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</si>
  <si>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</si>
  <si>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</si>
  <si>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</si>
  <si>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</si>
  <si>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</si>
  <si>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</si>
  <si>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</si>
  <si>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</si>
  <si>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</si>
  <si>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</si>
  <si>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</si>
  <si>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</si>
  <si>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</si>
  <si>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</si>
  <si>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</si>
  <si>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</si>
  <si>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</si>
  <si>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</si>
  <si>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</si>
  <si>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</si>
  <si>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</si>
  <si>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</si>
  <si>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</si>
  <si>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</si>
  <si>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</si>
  <si>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</si>
  <si>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</si>
  <si>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</si>
  <si>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</si>
  <si>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</si>
  <si>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</si>
  <si>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</si>
  <si>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</si>
  <si>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</si>
  <si>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</si>
  <si>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</si>
  <si>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</si>
  <si>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</si>
  <si>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</si>
  <si>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</si>
  <si>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</si>
  <si>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</si>
  <si>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</si>
  <si>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</si>
  <si>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</si>
  <si>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</si>
  <si>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</si>
  <si>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</si>
  <si>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</si>
  <si>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</si>
  <si>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</si>
  <si>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</si>
  <si>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</si>
  <si>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</si>
  <si>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</si>
  <si>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</si>
  <si>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</si>
  <si>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</si>
  <si>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</si>
  <si>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</si>
  <si>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</si>
  <si>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</si>
  <si>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</si>
  <si>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</si>
  <si>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</si>
  <si>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</si>
  <si>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</si>
  <si>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</si>
  <si>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</si>
  <si>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</si>
  <si>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</si>
  <si>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</si>
  <si>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</si>
  <si>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</si>
  <si>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</si>
  <si>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</si>
  <si>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</si>
  <si>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</si>
  <si>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</si>
  <si>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</si>
  <si>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</si>
  <si>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</si>
  <si>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</si>
  <si>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</si>
  <si>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</si>
  <si>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</si>
  <si>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</si>
  <si>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</si>
  <si>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</si>
  <si>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</si>
  <si>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</si>
  <si>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</si>
  <si>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</si>
  <si>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</si>
  <si>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</si>
  <si>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</si>
  <si>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</si>
  <si>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</si>
  <si>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</si>
  <si>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</si>
  <si>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</si>
  <si>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</si>
  <si>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</si>
  <si>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</si>
  <si>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</si>
  <si>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</si>
  <si>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</si>
  <si>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</si>
  <si>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</si>
  <si>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</si>
  <si>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</si>
  <si>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</si>
  <si>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</si>
  <si>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</si>
  <si>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</si>
  <si>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</si>
  <si>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</si>
  <si>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</si>
  <si>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</si>
  <si>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</si>
  <si>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</si>
  <si>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</si>
  <si>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</si>
  <si>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</si>
  <si>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</si>
  <si>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</si>
  <si>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</si>
  <si>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</si>
  <si>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</si>
  <si>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</si>
  <si>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</si>
  <si>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</si>
  <si>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</si>
  <si>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</si>
  <si>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</si>
  <si>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</si>
  <si>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</si>
  <si>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</si>
  <si>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</si>
  <si>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</si>
  <si>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</si>
  <si>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</si>
  <si>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</si>
  <si>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</si>
  <si>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</si>
  <si>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</si>
  <si>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</si>
  <si>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</si>
  <si>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</si>
  <si>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</si>
  <si>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</si>
  <si>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</si>
  <si>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</si>
  <si>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</si>
  <si>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</si>
  <si>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</si>
  <si>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</si>
  <si>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</si>
  <si>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</si>
  <si>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</si>
  <si>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</si>
  <si>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</si>
  <si>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</si>
  <si>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</si>
  <si>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</si>
  <si>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</si>
  <si>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</si>
  <si>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</si>
  <si>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</si>
  <si>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</si>
  <si>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</si>
  <si>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</si>
  <si>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</si>
  <si>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</si>
  <si>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</si>
  <si>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</si>
  <si>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</si>
  <si>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</si>
  <si>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</si>
  <si>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</si>
  <si>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</si>
  <si>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</si>
  <si>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</si>
  <si>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</si>
  <si>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</si>
  <si>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</si>
  <si>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</si>
  <si>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</si>
  <si>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</si>
  <si>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</si>
  <si>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</si>
  <si>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</si>
  <si>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</si>
  <si>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</si>
  <si>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</si>
  <si>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</si>
  <si>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</si>
  <si>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</si>
  <si>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</si>
  <si>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</si>
  <si>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</si>
  <si>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</si>
  <si>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</si>
  <si>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</si>
  <si>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</si>
  <si>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</si>
  <si>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</si>
  <si>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</si>
  <si>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</si>
  <si>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</si>
  <si>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</si>
  <si>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</si>
  <si>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</si>
  <si>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</si>
  <si>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</si>
  <si>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</si>
  <si>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</si>
  <si>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</si>
  <si>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</si>
  <si>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</si>
  <si>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</si>
  <si>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</si>
  <si>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</si>
  <si>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</si>
  <si>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</si>
  <si>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</si>
  <si>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</si>
  <si>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</si>
  <si>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</si>
  <si>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</si>
  <si>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</si>
  <si>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</si>
  <si>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</si>
  <si>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</si>
  <si>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</si>
  <si>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</si>
  <si>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</si>
  <si>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</si>
  <si>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</si>
  <si>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</si>
  <si>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</si>
  <si>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</si>
  <si>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</si>
  <si>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</si>
  <si>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</si>
  <si>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</si>
  <si>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</si>
  <si>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</si>
  <si>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</si>
  <si>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</si>
  <si>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</si>
  <si>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</si>
  <si>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</si>
  <si>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</si>
  <si>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</si>
  <si>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</si>
  <si>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</si>
  <si>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</si>
  <si>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</si>
  <si>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</si>
  <si>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</si>
  <si>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</si>
  <si>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</si>
  <si>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</si>
  <si>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</si>
  <si>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</si>
  <si>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</si>
  <si>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</si>
  <si>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</si>
  <si>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</si>
  <si>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</si>
  <si>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</si>
  <si>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</si>
  <si>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</si>
  <si>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</si>
  <si>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</si>
  <si>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</si>
  <si>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</si>
  <si>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</si>
  <si>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</si>
  <si>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</si>
  <si>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</si>
  <si>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</si>
  <si>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</si>
  <si>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</si>
  <si>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</si>
  <si>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</si>
  <si>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</si>
  <si>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</si>
  <si>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</si>
  <si>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</si>
  <si>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</si>
  <si>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</si>
  <si>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</si>
  <si>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</si>
  <si>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</si>
  <si>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</si>
  <si>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</si>
  <si>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</si>
  <si>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</si>
  <si>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</si>
  <si>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</si>
  <si>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</si>
  <si>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</si>
  <si>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</si>
  <si>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</si>
  <si>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</si>
  <si>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</si>
  <si>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</si>
  <si>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</si>
  <si>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</si>
  <si>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</si>
  <si>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</si>
  <si>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</si>
  <si>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</si>
  <si>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</si>
  <si>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</si>
  <si>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</si>
  <si>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</si>
  <si>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</si>
  <si>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</si>
  <si>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</si>
  <si>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</si>
  <si>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</si>
  <si>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</si>
  <si>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</si>
  <si>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</si>
  <si>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</si>
  <si>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</si>
  <si>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</si>
  <si>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</si>
  <si>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</si>
  <si>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</si>
  <si>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</si>
  <si>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</si>
  <si>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</si>
  <si>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</si>
  <si>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</si>
  <si>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</si>
  <si>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</si>
  <si>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</si>
  <si>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</si>
  <si>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</si>
  <si>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</si>
  <si>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</si>
  <si>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</si>
  <si>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</si>
  <si>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</si>
  <si>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</si>
  <si>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</si>
  <si>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</si>
  <si>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</si>
  <si>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</si>
  <si>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</si>
  <si>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</si>
  <si>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</si>
  <si>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</si>
  <si>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</si>
  <si>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</si>
  <si>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</si>
  <si>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</si>
  <si>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</si>
  <si>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</si>
  <si>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</si>
  <si>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</si>
  <si>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</si>
  <si>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</si>
  <si>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</si>
  <si>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</si>
  <si>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</si>
  <si>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</si>
  <si>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</si>
  <si>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</si>
  <si>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</si>
  <si>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</si>
  <si>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</si>
  <si>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</si>
  <si>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</si>
  <si>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</si>
  <si>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</si>
  <si>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</si>
  <si>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</si>
  <si>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</si>
  <si>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</si>
  <si>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</si>
  <si>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</si>
  <si>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</si>
  <si>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</si>
  <si>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</si>
  <si>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</si>
  <si>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</si>
  <si>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</si>
  <si>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</si>
  <si>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</si>
  <si>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</si>
  <si>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</si>
  <si>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</si>
  <si>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</si>
  <si>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</si>
  <si>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</si>
  <si>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</si>
  <si>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</si>
  <si>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</si>
  <si>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</si>
  <si>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</si>
  <si>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</si>
  <si>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</si>
  <si>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</si>
  <si>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</si>
  <si>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</si>
  <si>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</si>
  <si>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</si>
  <si>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</si>
  <si>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</si>
  <si>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</si>
  <si>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</si>
  <si>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</si>
  <si>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</si>
  <si>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</si>
  <si>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</si>
  <si>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</si>
  <si>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</si>
  <si>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</si>
  <si>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</si>
  <si>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</si>
  <si>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</si>
  <si>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</si>
  <si>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</si>
  <si>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</si>
  <si>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</si>
  <si>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</si>
  <si>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</si>
  <si>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</si>
  <si>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</si>
  <si>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</si>
  <si>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</si>
  <si>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</si>
  <si>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</si>
  <si>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</si>
  <si>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</si>
  <si>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</si>
  <si>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</si>
  <si>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</si>
  <si>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</si>
  <si>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</si>
  <si>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</si>
  <si>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</si>
  <si>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</si>
  <si>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</si>
  <si>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</si>
  <si>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</si>
  <si>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</si>
  <si>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</si>
  <si>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</si>
  <si>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</si>
  <si>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</si>
  <si>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</si>
  <si>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</si>
  <si>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</si>
  <si>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</si>
  <si>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</si>
  <si>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</si>
  <si>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</si>
  <si>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</si>
  <si>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</si>
  <si>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</si>
  <si>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</si>
  <si>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</si>
  <si>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</si>
  <si>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</si>
  <si>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</si>
  <si>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</si>
  <si>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</si>
  <si>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</si>
  <si>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</si>
  <si>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</si>
  <si>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</si>
  <si>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</si>
  <si>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</si>
  <si>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</si>
  <si>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</si>
  <si>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</si>
  <si>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</si>
  <si>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</si>
  <si>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</si>
  <si>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</si>
  <si>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</si>
  <si>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</si>
  <si>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</si>
  <si>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</si>
  <si>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</si>
  <si>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</si>
  <si>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</si>
  <si>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</si>
  <si>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</si>
  <si>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</si>
  <si>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</si>
  <si>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</si>
  <si>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</si>
  <si>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</si>
  <si>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</si>
  <si>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</si>
  <si>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</si>
  <si>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</si>
  <si>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</si>
  <si>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</si>
  <si>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</si>
  <si>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</si>
  <si>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</si>
  <si>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</si>
  <si>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</si>
  <si>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</si>
  <si>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</si>
  <si>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</si>
  <si>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</si>
  <si>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</si>
  <si>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</si>
  <si>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</si>
  <si>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</si>
  <si>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</si>
  <si>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</si>
  <si>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</si>
  <si>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</si>
  <si>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</si>
  <si>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</si>
  <si>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</si>
  <si>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</si>
  <si>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</si>
  <si>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</si>
  <si>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</si>
  <si>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</si>
  <si>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</si>
  <si>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</si>
  <si>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</si>
  <si>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</si>
  <si>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</si>
  <si>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</si>
  <si>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</si>
  <si>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</si>
  <si>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</si>
  <si>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</si>
  <si>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</si>
  <si>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</si>
  <si>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</si>
  <si>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</si>
  <si>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</si>
  <si>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</si>
  <si>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</si>
  <si>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</si>
  <si>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</si>
  <si>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</si>
  <si>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</si>
  <si>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</si>
  <si>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</si>
  <si>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</si>
  <si>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</si>
  <si>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</si>
  <si>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</si>
  <si>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</si>
  <si>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</si>
  <si>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</si>
  <si>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</si>
  <si>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</si>
  <si>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</si>
  <si>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</si>
  <si>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</si>
  <si>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</si>
  <si>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</si>
  <si>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</si>
  <si>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</si>
  <si>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</si>
  <si>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</si>
  <si>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</si>
  <si>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</si>
  <si>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</si>
  <si>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</si>
  <si>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</si>
  <si>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</si>
  <si>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</si>
  <si>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</si>
  <si>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</si>
  <si>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</si>
  <si>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</si>
  <si>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</si>
  <si>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</si>
  <si>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</si>
  <si>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</si>
  <si>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</si>
  <si>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</si>
  <si>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</si>
  <si>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</si>
  <si>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</si>
  <si>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</si>
  <si>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</si>
  <si>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</si>
  <si>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</si>
  <si>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</si>
  <si>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</si>
  <si>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</si>
  <si>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</si>
  <si>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</si>
  <si>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</si>
  <si>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</si>
  <si>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</si>
  <si>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</si>
  <si>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</si>
  <si>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</si>
  <si>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</si>
  <si>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</si>
  <si>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</si>
  <si>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</si>
  <si>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</si>
  <si>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</si>
  <si>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</si>
  <si>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</si>
  <si>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</si>
  <si>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</si>
  <si>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</si>
  <si>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</si>
  <si>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</si>
  <si>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</si>
  <si>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</si>
  <si>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</si>
  <si>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</si>
  <si>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</si>
  <si>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</si>
  <si>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</si>
  <si>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</si>
  <si>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</si>
  <si>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</si>
  <si>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</si>
  <si>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</si>
  <si>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</si>
  <si>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</si>
  <si>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</si>
  <si>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</si>
  <si>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</si>
  <si>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</si>
  <si>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</si>
  <si>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</si>
  <si>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</si>
  <si>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</si>
  <si>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</si>
  <si>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</si>
  <si>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</si>
  <si>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</si>
  <si>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</si>
  <si>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</si>
  <si>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</si>
  <si>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</si>
  <si>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</si>
  <si>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</si>
  <si>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</si>
  <si>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</si>
  <si>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</si>
  <si>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</si>
  <si>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</si>
  <si>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</si>
  <si>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</si>
  <si>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</si>
  <si>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</si>
  <si>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</si>
  <si>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</si>
  <si>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</si>
  <si>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</si>
  <si>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</si>
  <si>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</si>
  <si>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</si>
  <si>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</si>
  <si>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</si>
  <si>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</si>
  <si>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</si>
  <si>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</si>
  <si>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</si>
  <si>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</si>
  <si>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</si>
  <si>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</si>
  <si>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</si>
  <si>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</si>
  <si>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</si>
  <si>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</si>
  <si>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</si>
  <si>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</si>
  <si>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</si>
  <si>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</si>
  <si>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</si>
  <si>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</si>
  <si>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</si>
  <si>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</si>
  <si>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</si>
  <si>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</si>
  <si>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</si>
  <si>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</si>
  <si>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</si>
  <si>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</si>
  <si>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</si>
  <si>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</si>
  <si>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</si>
  <si>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</si>
  <si>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</si>
  <si>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</si>
  <si>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</si>
  <si>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</si>
  <si>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</si>
  <si>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</si>
  <si>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</si>
  <si>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</si>
  <si>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</si>
  <si>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</si>
  <si>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</si>
  <si>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</si>
  <si>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</si>
  <si>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</si>
  <si>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</si>
  <si>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</si>
  <si>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</si>
  <si>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</si>
  <si>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</si>
  <si>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</si>
  <si>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</si>
  <si>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</si>
  <si>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</si>
  <si>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</si>
  <si>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</si>
  <si>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</si>
  <si>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</si>
  <si>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</si>
  <si>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</si>
  <si>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</si>
  <si>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</si>
  <si>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</si>
  <si>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</si>
  <si>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</si>
  <si>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</si>
  <si>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</si>
  <si>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</si>
  <si>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</si>
  <si>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</si>
  <si>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</si>
  <si>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</si>
  <si>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</si>
  <si>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</si>
  <si>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</si>
  <si>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</si>
  <si>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</si>
  <si>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</si>
  <si>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</si>
  <si>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</si>
  <si>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</si>
  <si>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</si>
  <si>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</si>
  <si>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</si>
  <si>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</si>
  <si>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</si>
  <si>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</si>
  <si>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</si>
  <si>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</si>
  <si>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</si>
  <si>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</si>
  <si>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</si>
  <si>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</si>
  <si>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</si>
  <si>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</si>
  <si>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</si>
  <si>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</si>
  <si>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</si>
  <si>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</si>
  <si>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</si>
  <si>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</si>
  <si>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</si>
  <si>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</si>
  <si>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</si>
  <si>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</si>
  <si>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</si>
  <si>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</si>
  <si>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</si>
  <si>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</si>
  <si>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</si>
  <si>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</si>
  <si>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</si>
  <si>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</si>
  <si>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</si>
  <si>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</si>
  <si>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</si>
  <si>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</si>
  <si>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</si>
  <si>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</si>
  <si>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</si>
  <si>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</si>
  <si>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</si>
  <si>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</si>
  <si>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</si>
  <si>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</si>
  <si>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</si>
  <si>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</si>
  <si>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</si>
  <si>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</si>
  <si>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</si>
  <si>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</si>
  <si>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</si>
  <si>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</si>
  <si>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</si>
  <si>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</si>
  <si>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</si>
  <si>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</si>
  <si>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</si>
  <si>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</si>
  <si>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</si>
  <si>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</si>
  <si>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</si>
  <si>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</si>
  <si>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</si>
  <si>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</si>
  <si>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</si>
  <si>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</si>
  <si>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</si>
  <si>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</si>
  <si>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</si>
  <si>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</si>
  <si>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</si>
  <si>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</si>
  <si>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</si>
  <si>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</si>
  <si>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</si>
  <si>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</si>
  <si>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</si>
  <si>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</si>
  <si>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</si>
  <si>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</si>
  <si>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</si>
  <si>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</si>
  <si>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</si>
  <si>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</si>
  <si>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</si>
  <si>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</si>
  <si>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</si>
  <si>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</si>
  <si>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</si>
  <si>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</si>
  <si>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</si>
  <si>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</si>
  <si>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</si>
  <si>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</si>
  <si>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</si>
  <si>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</si>
  <si>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</si>
  <si>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</si>
  <si>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</si>
  <si>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</si>
  <si>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</si>
  <si>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</si>
  <si>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</si>
  <si>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</si>
  <si>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</si>
  <si>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</si>
  <si>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</si>
  <si>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</si>
  <si>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</si>
  <si>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</si>
  <si>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</si>
  <si>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</si>
  <si>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</si>
  <si>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</si>
  <si>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</si>
  <si>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</si>
  <si>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</si>
  <si>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</si>
  <si>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</si>
  <si>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</si>
  <si>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</si>
  <si>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</si>
  <si>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</si>
  <si>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</si>
  <si>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</si>
  <si>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</si>
  <si>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</si>
  <si>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</si>
  <si>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</si>
  <si>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</si>
  <si>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</si>
  <si>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</si>
  <si>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</si>
  <si>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</si>
  <si>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</si>
  <si>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</si>
  <si>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</si>
  <si>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</si>
  <si>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</si>
  <si>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</si>
  <si>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</si>
  <si>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</si>
  <si>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</si>
  <si>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</si>
  <si>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</si>
  <si>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</si>
  <si>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</si>
  <si>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</si>
  <si>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</si>
  <si>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</si>
  <si>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</si>
  <si>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</si>
  <si>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</si>
  <si>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</si>
  <si>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</si>
  <si>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</si>
  <si>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</si>
  <si>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</si>
  <si>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</si>
  <si>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</si>
  <si>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</si>
  <si>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</si>
  <si>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</si>
  <si>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</si>
  <si>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</si>
  <si>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</si>
  <si>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</si>
  <si>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</si>
  <si>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</si>
  <si>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</si>
  <si>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</si>
  <si>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</si>
  <si>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</si>
  <si>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</si>
  <si>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</si>
  <si>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</si>
  <si>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</si>
  <si>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</si>
  <si>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</si>
  <si>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</si>
  <si>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</si>
  <si>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</si>
  <si>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</si>
  <si>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</si>
  <si>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</si>
  <si>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</si>
  <si>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</si>
  <si>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</si>
  <si>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</si>
  <si>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</si>
  <si>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</si>
  <si>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</si>
  <si>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</si>
  <si>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</si>
  <si>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</si>
  <si>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</si>
  <si>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</si>
  <si>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</si>
  <si>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</si>
  <si>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</si>
  <si>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</si>
  <si>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</si>
  <si>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</si>
  <si>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</si>
  <si>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</si>
  <si>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</si>
  <si>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</si>
  <si>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</si>
  <si>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</si>
  <si>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</si>
  <si>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</si>
  <si>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</si>
  <si>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</si>
  <si>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</si>
  <si>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</si>
  <si>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</si>
  <si>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</si>
  <si>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</si>
  <si>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</si>
  <si>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</si>
  <si>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</si>
  <si>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</si>
  <si>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</si>
  <si>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</si>
  <si>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</si>
  <si>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</si>
  <si>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</si>
  <si>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</si>
  <si>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</si>
  <si>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</si>
  <si>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</si>
  <si>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</si>
  <si>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</si>
  <si>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</si>
  <si>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</si>
  <si>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</si>
  <si>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</si>
  <si>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</si>
  <si>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</si>
  <si>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</si>
  <si>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</si>
  <si>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</si>
  <si>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</si>
  <si>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</si>
  <si>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</si>
  <si>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</si>
  <si>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</si>
  <si>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</si>
  <si>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</si>
  <si>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</si>
  <si>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</si>
  <si>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</si>
  <si>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</si>
  <si>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</si>
  <si>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</si>
  <si>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</si>
  <si>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</si>
  <si>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</si>
  <si>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</si>
  <si>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</si>
  <si>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</si>
  <si>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</si>
  <si>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</si>
  <si>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</si>
  <si>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</si>
  <si>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</si>
  <si>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</si>
  <si>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</si>
  <si>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</si>
  <si>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</si>
  <si>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</si>
  <si>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</si>
  <si>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</si>
  <si>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</si>
  <si>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</si>
  <si>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</si>
  <si>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</si>
  <si>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</si>
  <si>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</si>
  <si>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</si>
  <si>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</si>
  <si>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</si>
  <si>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</si>
  <si>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</si>
  <si>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</si>
  <si>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</si>
  <si>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</si>
  <si>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</si>
  <si>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</si>
  <si>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</si>
  <si>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</si>
  <si>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</si>
  <si>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</si>
  <si>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</si>
  <si>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</si>
  <si>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</si>
  <si>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</si>
  <si>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</si>
  <si>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</si>
  <si>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</si>
  <si>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</si>
  <si>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</si>
  <si>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</si>
  <si>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</si>
  <si>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</si>
  <si>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</si>
  <si>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</si>
  <si>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</si>
  <si>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</si>
  <si>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</si>
  <si>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</si>
  <si>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</si>
  <si>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</si>
  <si>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</si>
  <si>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</si>
  <si>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</si>
  <si>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</si>
  <si>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</si>
  <si>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</si>
  <si>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</si>
  <si>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</si>
  <si>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</si>
  <si>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</si>
  <si>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</si>
  <si>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</si>
  <si>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</si>
  <si>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</si>
  <si>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</si>
  <si>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</si>
  <si>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</si>
  <si>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</si>
  <si>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</si>
  <si>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</si>
  <si>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</si>
  <si>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</si>
  <si>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</si>
  <si>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</si>
  <si>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</si>
  <si>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</si>
  <si>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</si>
  <si>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</si>
  <si>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</si>
  <si>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</si>
  <si>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</si>
  <si>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</si>
  <si>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</si>
  <si>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</si>
  <si>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</si>
  <si>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</si>
  <si>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</si>
  <si>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</si>
  <si>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</si>
  <si>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</si>
  <si>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</si>
  <si>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</si>
  <si>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</si>
  <si>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</si>
  <si>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</si>
  <si>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</si>
  <si>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</si>
  <si>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</si>
  <si>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</si>
  <si>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</si>
  <si>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</si>
  <si>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</si>
  <si>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</si>
  <si>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</si>
  <si>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</si>
  <si>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</si>
  <si>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</si>
  <si>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</si>
  <si>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</si>
  <si>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</si>
  <si>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</si>
  <si>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</si>
  <si>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</si>
  <si>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</si>
  <si>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</si>
  <si>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</si>
  <si>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</si>
  <si>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</si>
  <si>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</si>
  <si>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</si>
  <si>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</si>
  <si>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</si>
  <si>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</si>
  <si>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</si>
  <si>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</si>
  <si>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</si>
  <si>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</si>
  <si>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</si>
  <si>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</si>
  <si>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</si>
  <si>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</si>
  <si>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</si>
  <si>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</si>
  <si>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</si>
  <si>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</si>
  <si>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</si>
  <si>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</si>
  <si>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</si>
  <si>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</si>
  <si>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</si>
  <si>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</si>
  <si>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</si>
  <si>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</si>
  <si>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</si>
  <si>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</si>
  <si>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</si>
  <si>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</si>
  <si>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</si>
  <si>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</si>
  <si>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</si>
  <si>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</si>
  <si>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</si>
  <si>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</si>
  <si>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</si>
  <si>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</si>
  <si>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</si>
  <si>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</si>
  <si>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</si>
  <si>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</si>
  <si>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</si>
  <si>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</si>
  <si>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</si>
  <si>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</si>
  <si>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</si>
  <si>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</si>
  <si>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</si>
  <si>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</si>
  <si>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</si>
  <si>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</si>
  <si>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</si>
  <si>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</si>
  <si>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</si>
  <si>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</si>
  <si>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</si>
  <si>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</si>
  <si>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</si>
  <si>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</si>
  <si>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</si>
  <si>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</si>
  <si>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</si>
  <si>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</si>
  <si>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</si>
  <si>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</si>
  <si>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</si>
  <si>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</si>
  <si>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</si>
  <si>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</si>
  <si>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</si>
  <si>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</si>
  <si>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</si>
  <si>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</si>
  <si>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</si>
  <si>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</si>
  <si>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</si>
  <si>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</si>
  <si>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</si>
  <si>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</si>
  <si>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</si>
  <si>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</si>
  <si>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</si>
  <si>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</si>
  <si>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</si>
  <si>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</si>
  <si>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</si>
  <si>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</si>
  <si>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</si>
  <si>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</si>
  <si>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</si>
  <si>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</si>
  <si>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</si>
  <si>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</si>
  <si>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</si>
  <si>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</si>
  <si>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</si>
  <si>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</si>
  <si>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</si>
  <si>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</si>
  <si>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</si>
  <si>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</si>
  <si>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</si>
  <si>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</si>
  <si>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</si>
  <si>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</si>
  <si>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</si>
  <si>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</si>
  <si>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</si>
  <si>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</si>
  <si>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</si>
  <si>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</si>
  <si>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</si>
  <si>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</si>
  <si>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</si>
  <si>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</si>
  <si>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</si>
  <si>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</si>
  <si>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</si>
  <si>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</si>
  <si>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</si>
  <si>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</si>
  <si>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</si>
  <si>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</si>
  <si>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</si>
  <si>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</si>
  <si>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</si>
  <si>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</si>
  <si>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</si>
  <si>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</si>
  <si>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</si>
  <si>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</si>
  <si>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</si>
  <si>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</si>
  <si>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</si>
  <si>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</si>
  <si>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</si>
  <si>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</si>
  <si>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</si>
  <si>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</si>
  <si>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</si>
  <si>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</si>
  <si>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</si>
  <si>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</si>
  <si>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</si>
  <si>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</si>
  <si>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</si>
  <si>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</si>
  <si>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</si>
  <si>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</si>
  <si>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</si>
  <si>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</si>
  <si>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</si>
  <si>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</si>
  <si>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</si>
  <si>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</si>
  <si>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</si>
  <si>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</si>
  <si>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</si>
  <si>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</si>
  <si>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</si>
  <si>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</si>
  <si>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</si>
  <si>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</si>
  <si>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</si>
  <si>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</si>
  <si>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</si>
  <si>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</si>
  <si>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</si>
  <si>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</si>
  <si>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</si>
  <si>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</si>
  <si>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</si>
  <si>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</si>
  <si>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</si>
  <si>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</si>
  <si>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</si>
  <si>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</si>
  <si>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</si>
  <si>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</si>
  <si>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</si>
  <si>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</si>
  <si>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</si>
  <si>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</si>
  <si>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</si>
  <si>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</si>
  <si>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</si>
  <si>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</si>
  <si>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</si>
  <si>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</si>
  <si>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</si>
  <si>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</si>
  <si>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</si>
  <si>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</si>
  <si>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</si>
  <si>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</si>
  <si>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</si>
  <si>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</si>
  <si>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</si>
  <si>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</si>
  <si>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</si>
  <si>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</si>
  <si>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</si>
  <si>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</si>
  <si>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</si>
  <si>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</si>
  <si>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</si>
  <si>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</si>
  <si>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</si>
  <si>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</si>
  <si>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</si>
  <si>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</si>
  <si>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</si>
  <si>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</si>
  <si>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</si>
  <si>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</si>
  <si>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</si>
  <si>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</si>
  <si>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</si>
  <si>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</si>
  <si>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</si>
  <si>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</si>
  <si>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</si>
  <si>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</si>
  <si>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</si>
  <si>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</si>
  <si>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</si>
  <si>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</si>
  <si>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</si>
  <si>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</si>
  <si>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</si>
  <si>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</si>
  <si>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</si>
  <si>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</si>
  <si>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</si>
  <si>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</si>
  <si>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</si>
  <si>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</si>
  <si>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</si>
  <si>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</si>
  <si>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</si>
  <si>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</si>
  <si>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</si>
  <si>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</si>
  <si>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</si>
  <si>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</si>
  <si>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</si>
  <si>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</si>
  <si>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</si>
  <si>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</si>
  <si>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</si>
  <si>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</si>
  <si>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</si>
  <si>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</si>
  <si>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</si>
  <si>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</si>
  <si>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</si>
  <si>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</si>
  <si>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</si>
  <si>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</si>
  <si>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</si>
  <si>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</si>
  <si>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</si>
  <si>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</si>
  <si>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</si>
  <si>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</si>
  <si>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</si>
  <si>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</si>
  <si>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</si>
  <si>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</si>
  <si>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</si>
  <si>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</si>
  <si>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</si>
  <si>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</si>
  <si>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</si>
  <si>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</si>
  <si>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</si>
  <si>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</si>
  <si>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</si>
  <si>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</si>
  <si>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</si>
  <si>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</si>
  <si>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</si>
  <si>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</si>
  <si>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</si>
  <si>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</si>
  <si>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</si>
  <si>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</si>
  <si>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</si>
  <si>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</si>
  <si>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</si>
  <si>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</si>
  <si>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</si>
  <si>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</si>
  <si>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</si>
  <si>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</si>
  <si>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</si>
  <si>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</si>
  <si>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</si>
  <si>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</si>
  <si>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</si>
  <si>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</si>
  <si>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</si>
  <si>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</si>
  <si>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</si>
  <si>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</si>
  <si>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</si>
  <si>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</si>
  <si>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</si>
  <si>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</si>
  <si>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</si>
  <si>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</si>
  <si>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</si>
  <si>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</si>
  <si>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</si>
  <si>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</si>
  <si>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</si>
  <si>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</si>
  <si>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</si>
  <si>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</si>
  <si>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</si>
  <si>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</si>
  <si>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</si>
  <si>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</si>
  <si>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</si>
  <si>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</si>
  <si>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</si>
  <si>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</si>
  <si>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</si>
  <si>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</si>
  <si>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</si>
  <si>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</si>
  <si>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</si>
  <si>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</si>
  <si>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</si>
  <si>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</si>
  <si>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</si>
  <si>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</si>
  <si>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</si>
  <si>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</si>
  <si>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</si>
  <si>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</si>
  <si>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</si>
  <si>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</si>
  <si>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</si>
  <si>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</si>
  <si>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</si>
  <si>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</si>
  <si>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</si>
  <si>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</si>
  <si>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</si>
  <si>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</si>
  <si>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</si>
  <si>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</si>
  <si>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</si>
  <si>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</si>
  <si>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</si>
  <si>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</si>
  <si>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</si>
  <si>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</si>
  <si>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</si>
  <si>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</si>
  <si>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</si>
  <si>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</si>
  <si>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</si>
  <si>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</si>
  <si>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</si>
  <si>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</si>
  <si>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</si>
  <si>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</si>
  <si>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</si>
  <si>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</si>
  <si>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</si>
  <si>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</si>
  <si>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</si>
  <si>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</si>
  <si>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</si>
  <si>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</si>
  <si>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</si>
  <si>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</si>
  <si>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</si>
  <si>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</si>
  <si>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</si>
  <si>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</si>
  <si>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</si>
  <si>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</si>
  <si>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</si>
  <si>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</si>
  <si>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</si>
  <si>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</si>
  <si>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</si>
  <si>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</si>
  <si>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</si>
  <si>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</si>
  <si>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</si>
  <si>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</si>
  <si>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</si>
  <si>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</si>
  <si>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</si>
  <si>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</si>
  <si>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</si>
  <si>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</si>
  <si>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</si>
  <si>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</si>
  <si>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</si>
  <si>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</si>
  <si>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</si>
  <si>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</si>
  <si>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</si>
  <si>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</si>
  <si>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</si>
  <si>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</si>
  <si>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</si>
  <si>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</si>
  <si>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</si>
  <si>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</si>
  <si>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</si>
  <si>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</si>
  <si>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</si>
  <si>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</si>
  <si>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</si>
  <si>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</si>
  <si>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</si>
  <si>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</si>
  <si>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</si>
  <si>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</si>
  <si>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</si>
  <si>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</si>
  <si>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</si>
  <si>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</si>
  <si>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</si>
  <si>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</si>
  <si>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</si>
  <si>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</si>
  <si>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</si>
  <si>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</si>
  <si>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</si>
  <si>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</si>
  <si>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</si>
  <si>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</si>
  <si>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</si>
  <si>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</si>
  <si>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</si>
  <si>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</si>
  <si>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</si>
  <si>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</si>
  <si>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</si>
  <si>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</si>
  <si>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</si>
  <si>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</si>
  <si>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</si>
  <si>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</si>
  <si>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</si>
  <si>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</si>
  <si>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</si>
  <si>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</si>
  <si>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</si>
  <si>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</si>
  <si>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</si>
  <si>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</si>
  <si>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</si>
  <si>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</si>
  <si>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</si>
  <si>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</si>
  <si>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</si>
  <si>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</si>
  <si>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</si>
  <si>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</si>
  <si>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</si>
  <si>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</si>
  <si>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</si>
  <si>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</si>
  <si>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</si>
  <si>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</si>
  <si>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</si>
  <si>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</si>
  <si>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</si>
  <si>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</si>
  <si>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</si>
  <si>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</si>
  <si>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</si>
  <si>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</si>
  <si>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</si>
  <si>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</si>
  <si>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</si>
  <si>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</si>
  <si>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</si>
  <si>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</si>
  <si>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</si>
  <si>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</si>
  <si>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</si>
  <si>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</si>
  <si>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</si>
  <si>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</si>
  <si>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</si>
  <si>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</si>
  <si>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</si>
  <si>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</si>
  <si>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</si>
  <si>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</si>
  <si>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</si>
  <si>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</si>
  <si>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</si>
  <si>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</si>
  <si>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</si>
  <si>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</si>
  <si>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</si>
  <si>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</si>
  <si>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</si>
  <si>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</si>
  <si>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</si>
  <si>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</si>
  <si>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</si>
  <si>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</si>
  <si>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</si>
  <si>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</si>
  <si>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</si>
  <si>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</si>
  <si>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</si>
  <si>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</si>
  <si>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</si>
  <si>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</si>
  <si>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</si>
  <si>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</si>
  <si>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</si>
  <si>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</si>
  <si>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</si>
  <si>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</si>
  <si>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</si>
  <si>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</si>
  <si>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</si>
  <si>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</si>
  <si>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</si>
  <si>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</si>
  <si>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</si>
  <si>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</si>
  <si>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</si>
  <si>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</si>
  <si>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</si>
  <si>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</si>
  <si>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</si>
  <si>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</si>
  <si>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</si>
  <si>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</si>
  <si>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</si>
  <si>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</si>
  <si>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</si>
  <si>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</si>
  <si>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</si>
  <si>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</si>
  <si>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</si>
  <si>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</si>
  <si>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</si>
  <si>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</si>
  <si>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</si>
  <si>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</si>
  <si>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</si>
  <si>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</si>
  <si>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</si>
  <si>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</si>
  <si>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</si>
  <si>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</si>
  <si>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</si>
  <si>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</si>
  <si>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</si>
  <si>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</si>
  <si>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</si>
  <si>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</si>
  <si>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</si>
  <si>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</si>
  <si>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</si>
  <si>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</si>
  <si>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</si>
  <si>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</si>
  <si>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</si>
  <si>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</si>
  <si>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</si>
  <si>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</si>
  <si>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</si>
  <si>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</si>
  <si>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</si>
  <si>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</si>
  <si>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</si>
  <si>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</si>
  <si>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</si>
  <si>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</si>
  <si>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</si>
  <si>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</si>
  <si>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</si>
  <si>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</si>
  <si>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</si>
  <si>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</si>
  <si>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</si>
  <si>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</si>
  <si>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</si>
  <si>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</si>
  <si>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</si>
  <si>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</si>
  <si>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</si>
  <si>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</si>
  <si>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</si>
  <si>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</si>
  <si>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</si>
  <si>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</si>
  <si>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</si>
  <si>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</si>
  <si>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</si>
  <si>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</si>
  <si>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</si>
  <si>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</si>
  <si>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</si>
  <si>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</si>
  <si>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</si>
  <si>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</si>
  <si>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</si>
  <si>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</si>
  <si>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</si>
  <si>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</si>
  <si>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</si>
  <si>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</si>
  <si>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</si>
  <si>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</si>
  <si>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</si>
  <si>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</si>
  <si>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</si>
  <si>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</si>
  <si>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</si>
  <si>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</si>
  <si>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</si>
  <si>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</si>
  <si>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</si>
  <si>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</si>
  <si>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</si>
  <si>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</si>
  <si>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</si>
  <si>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</si>
  <si>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</si>
  <si>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</si>
  <si>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</si>
  <si>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</si>
  <si>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</si>
  <si>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</si>
  <si>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</si>
  <si>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</si>
  <si>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</si>
  <si>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</si>
  <si>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</si>
  <si>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</si>
  <si>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</si>
  <si>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</si>
  <si>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</si>
  <si>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</si>
  <si>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</si>
  <si>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</si>
  <si>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</si>
  <si>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</si>
  <si>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</si>
  <si>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</si>
  <si>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</si>
  <si>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</si>
  <si>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</si>
  <si>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</si>
  <si>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</si>
  <si>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</si>
  <si>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</si>
  <si>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</si>
  <si>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</si>
  <si>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</si>
  <si>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</si>
  <si>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</si>
  <si>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</si>
  <si>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</si>
  <si>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</si>
  <si>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</si>
  <si>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</si>
  <si>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</si>
  <si>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</si>
  <si>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</si>
  <si>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</si>
  <si>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</si>
  <si>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</si>
  <si>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</si>
  <si>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</si>
  <si>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</si>
  <si>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</si>
  <si>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</si>
  <si>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</si>
  <si>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</si>
  <si>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</si>
  <si>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</si>
  <si>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</si>
  <si>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</si>
  <si>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</si>
  <si>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</si>
  <si>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</si>
  <si>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</si>
  <si>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</si>
  <si>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</si>
  <si>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</si>
  <si>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</si>
  <si>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</si>
  <si>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</si>
  <si>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</si>
  <si>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</si>
  <si>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</si>
  <si>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</si>
  <si>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</si>
  <si>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</si>
  <si>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</si>
  <si>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</si>
  <si>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</si>
  <si>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</si>
  <si>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</si>
  <si>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</si>
  <si>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</si>
  <si>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</si>
  <si>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</si>
  <si>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</si>
  <si>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</si>
  <si>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</si>
  <si>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</si>
  <si>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</si>
  <si>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</si>
  <si>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</si>
  <si>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</si>
  <si>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</si>
  <si>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</si>
  <si>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</si>
  <si>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</si>
  <si>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</si>
  <si>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</si>
  <si>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</si>
  <si>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</si>
  <si>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</si>
  <si>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</si>
  <si>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</si>
  <si>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</si>
  <si>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</si>
  <si>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</si>
  <si>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</si>
  <si>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</si>
  <si>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</si>
  <si>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</si>
  <si>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</si>
  <si>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</si>
  <si>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</si>
  <si>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</si>
  <si>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</si>
  <si>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</si>
  <si>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</si>
  <si>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</si>
  <si>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</si>
  <si>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</si>
  <si>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</si>
  <si>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</si>
  <si>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</si>
  <si>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</si>
  <si>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</si>
  <si>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</si>
  <si>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</si>
  <si>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</si>
  <si>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</si>
  <si>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</si>
  <si>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</si>
  <si>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</si>
  <si>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</si>
  <si>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</si>
  <si>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</si>
  <si>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</si>
  <si>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</si>
  <si>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</si>
  <si>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</si>
  <si>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</si>
  <si>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</si>
  <si>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</si>
  <si>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</si>
  <si>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</si>
  <si>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</si>
  <si>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</si>
  <si>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</si>
  <si>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</si>
  <si>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</si>
  <si>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</si>
  <si>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</si>
  <si>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</si>
  <si>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</si>
  <si>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</si>
  <si>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</si>
  <si>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</si>
  <si>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</si>
  <si>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</si>
  <si>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</si>
  <si>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</si>
  <si>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</si>
  <si>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</si>
  <si>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</si>
  <si>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</si>
  <si>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</si>
  <si>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</si>
  <si>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</si>
  <si>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</si>
  <si>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</si>
  <si>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</si>
  <si>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</si>
  <si>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</si>
  <si>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</si>
  <si>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</si>
  <si>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</si>
  <si>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</si>
  <si>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</si>
  <si>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</si>
  <si>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</si>
  <si>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</si>
  <si>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</si>
  <si>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</si>
  <si>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</si>
  <si>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</si>
  <si>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</si>
  <si>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</si>
  <si>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</si>
  <si>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</si>
  <si>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</si>
  <si>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</si>
  <si>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</si>
  <si>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</si>
  <si>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</si>
  <si>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</si>
  <si>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</si>
  <si>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</si>
  <si>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</si>
  <si>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</si>
  <si>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</si>
  <si>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</si>
  <si>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</si>
  <si>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</si>
  <si>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</si>
  <si>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</si>
  <si>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</si>
  <si>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</si>
  <si>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</si>
  <si>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</si>
  <si>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</si>
  <si>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</si>
  <si>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</si>
  <si>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</si>
  <si>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</si>
  <si>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</si>
  <si>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</si>
  <si>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</si>
  <si>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</si>
  <si>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</si>
  <si>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</si>
  <si>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</si>
  <si>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</si>
  <si>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</si>
  <si>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</si>
  <si>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</si>
  <si>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</si>
  <si>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</si>
  <si>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</si>
  <si>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</si>
  <si>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</si>
  <si>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</si>
  <si>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</si>
  <si>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</si>
  <si>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</si>
  <si>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</si>
  <si>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</si>
  <si>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</si>
  <si>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</si>
  <si>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</si>
  <si>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</si>
  <si>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</si>
  <si>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</si>
  <si>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</si>
  <si>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</si>
  <si>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</si>
  <si>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</si>
  <si>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</si>
  <si>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</si>
  <si>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</si>
  <si>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</si>
  <si>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</si>
  <si>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</si>
  <si>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</si>
  <si>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</si>
  <si>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</si>
  <si>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</si>
  <si>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</si>
  <si>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</si>
  <si>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</si>
  <si>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</si>
  <si>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</si>
  <si>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</si>
  <si>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</si>
  <si>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</si>
  <si>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</si>
  <si>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</si>
  <si>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</si>
  <si>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</si>
  <si>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</si>
  <si>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</si>
  <si>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</si>
  <si>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</si>
  <si>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</si>
  <si>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</si>
  <si>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</si>
  <si>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</si>
  <si>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</si>
  <si>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</si>
  <si>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</si>
  <si>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</si>
  <si>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</si>
  <si>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</si>
  <si>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</si>
  <si>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</si>
  <si>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</si>
  <si>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</si>
  <si>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</si>
  <si>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</si>
  <si>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</si>
  <si>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</si>
  <si>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</si>
  <si>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</si>
  <si>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</si>
  <si>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</si>
  <si>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</si>
  <si>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</si>
  <si>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</si>
  <si>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</si>
  <si>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</si>
  <si>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</si>
  <si>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</si>
  <si>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</si>
  <si>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</si>
  <si>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</si>
  <si>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</si>
  <si>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</si>
  <si>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</si>
  <si>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</si>
  <si>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</si>
  <si>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</si>
  <si>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</si>
  <si>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</si>
  <si>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</si>
  <si>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</si>
  <si>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</si>
  <si>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</si>
  <si>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</si>
  <si>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</si>
  <si>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</si>
  <si>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</si>
  <si>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</si>
  <si>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</si>
  <si>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</si>
  <si>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</si>
  <si>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</si>
  <si>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</si>
  <si>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</si>
  <si>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</si>
  <si>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</si>
  <si>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</si>
  <si>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</si>
  <si>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</si>
  <si>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</si>
  <si>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</si>
  <si>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</si>
  <si>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</si>
  <si>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</si>
  <si>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</si>
  <si>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</si>
  <si>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</si>
  <si>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</si>
  <si>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</si>
  <si>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</si>
  <si>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</si>
  <si>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</si>
  <si>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</si>
  <si>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</si>
  <si>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</si>
  <si>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</si>
  <si>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</si>
  <si>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</si>
  <si>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</si>
  <si>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</si>
  <si>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</si>
  <si>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</si>
  <si>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</si>
  <si>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</si>
  <si>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</si>
  <si>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</si>
  <si>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</si>
  <si>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</si>
  <si>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</si>
  <si>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</si>
  <si>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</si>
  <si>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</si>
  <si>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</si>
  <si>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</si>
  <si>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</si>
  <si>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</si>
  <si>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</si>
  <si>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</si>
  <si>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</si>
  <si>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</si>
  <si>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</si>
  <si>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</si>
  <si>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</si>
  <si>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</si>
  <si>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</si>
  <si>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</si>
  <si>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</si>
  <si>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</si>
  <si>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</si>
  <si>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</si>
  <si>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</si>
  <si>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</si>
  <si>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</si>
  <si>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</si>
  <si>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</si>
  <si>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</si>
  <si>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</si>
  <si>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</si>
  <si>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</si>
  <si>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</si>
  <si>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</si>
  <si>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</si>
  <si>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</si>
  <si>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</si>
  <si>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</si>
  <si>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</si>
  <si>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</si>
  <si>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</si>
  <si>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</si>
  <si>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</si>
  <si>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</si>
  <si>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</si>
  <si>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</si>
  <si>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</si>
  <si>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</si>
  <si>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</si>
  <si>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</si>
  <si>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</si>
  <si>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</si>
  <si>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</si>
  <si>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</si>
  <si>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</si>
  <si>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</si>
  <si>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</si>
  <si>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</si>
  <si>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</si>
  <si>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</si>
  <si>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</si>
  <si>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</si>
  <si>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</si>
  <si>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</si>
  <si>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</si>
  <si>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</si>
  <si>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</si>
  <si>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</si>
  <si>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</si>
  <si>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</si>
  <si>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</si>
  <si>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</si>
  <si>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</si>
  <si>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</si>
  <si>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</si>
  <si>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</si>
  <si>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</si>
  <si>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</si>
  <si>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</si>
  <si>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</si>
  <si>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</si>
  <si>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</si>
  <si>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</si>
  <si>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</si>
  <si>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</si>
  <si>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</si>
  <si>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</si>
  <si>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</si>
  <si>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</si>
  <si>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</si>
  <si>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</si>
  <si>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</si>
  <si>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</si>
  <si>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</si>
  <si>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</si>
  <si>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</si>
  <si>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</si>
  <si>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</si>
  <si>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</si>
  <si>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</si>
  <si>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</si>
  <si>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</si>
  <si>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</si>
  <si>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</si>
  <si>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</si>
  <si>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</si>
  <si>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</si>
  <si>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</si>
  <si>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</si>
  <si>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</si>
  <si>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</si>
  <si>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</si>
  <si>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</si>
  <si>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</si>
  <si>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</si>
  <si>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</si>
  <si>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</si>
  <si>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</si>
  <si>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</si>
  <si>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</si>
  <si>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</si>
  <si>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</si>
  <si>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</si>
  <si>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</si>
  <si>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</si>
  <si>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</si>
  <si>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</si>
  <si>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</si>
  <si>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</si>
  <si>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</si>
  <si>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</si>
  <si>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</si>
  <si>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</si>
  <si>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</si>
  <si>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</si>
  <si>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</si>
  <si>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</si>
  <si>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</si>
  <si>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</si>
  <si>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</si>
  <si>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</si>
  <si>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</si>
  <si>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</si>
  <si>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</si>
  <si>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</si>
  <si>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</si>
  <si>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</si>
  <si>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</si>
  <si>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</si>
  <si>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</si>
  <si>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</si>
  <si>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</si>
  <si>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</si>
  <si>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</si>
  <si>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</si>
  <si>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</si>
  <si>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</si>
  <si>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</si>
  <si>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</si>
  <si>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</si>
  <si>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</si>
  <si>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</si>
  <si>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</si>
  <si>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</si>
  <si>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</si>
  <si>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</si>
  <si>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</si>
  <si>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</si>
  <si>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</si>
  <si>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</si>
  <si>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</si>
  <si>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</si>
  <si>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</si>
  <si>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</si>
  <si>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</si>
  <si>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</si>
  <si>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</si>
  <si>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</si>
  <si>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</si>
  <si>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</si>
  <si>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</si>
  <si>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</si>
  <si>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</si>
  <si>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</si>
  <si>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</si>
  <si>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</si>
  <si>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</si>
  <si>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</si>
  <si>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</si>
  <si>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</si>
  <si>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</si>
  <si>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</si>
  <si>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</si>
  <si>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</si>
  <si>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</si>
  <si>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</si>
  <si>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</si>
  <si>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</si>
  <si>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</si>
  <si>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</si>
  <si>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</si>
  <si>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</si>
  <si>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</si>
  <si>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</si>
  <si>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</si>
  <si>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</si>
  <si>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</si>
  <si>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</si>
  <si>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</si>
  <si>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</si>
  <si>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</si>
  <si>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</si>
  <si>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</si>
  <si>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</si>
  <si>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</si>
  <si>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</si>
  <si>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</si>
  <si>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</si>
  <si>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</si>
  <si>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</si>
  <si>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</si>
  <si>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</si>
  <si>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</si>
  <si>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</si>
  <si>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</si>
  <si>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</si>
  <si>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</si>
  <si>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</si>
  <si>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</si>
  <si>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</si>
  <si>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</si>
  <si>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</si>
  <si>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</si>
  <si>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</si>
  <si>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</si>
  <si>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</si>
  <si>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</si>
  <si>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</si>
  <si>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</si>
  <si>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</si>
  <si>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</si>
  <si>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</si>
  <si>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</si>
  <si>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</si>
  <si>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</si>
  <si>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</si>
  <si>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</si>
  <si>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</si>
  <si>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</si>
  <si>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</si>
  <si>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</si>
  <si>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</si>
  <si>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</si>
  <si>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</si>
  <si>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</si>
  <si>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</si>
  <si>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</si>
  <si>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</si>
  <si>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</si>
  <si>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</si>
  <si>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</si>
  <si>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</si>
  <si>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</si>
  <si>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</si>
  <si>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</si>
  <si>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</si>
  <si>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</si>
  <si>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</si>
  <si>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</si>
  <si>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</si>
  <si>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</si>
  <si>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</si>
  <si>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</si>
  <si>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</si>
  <si>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</si>
  <si>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</si>
  <si>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</si>
  <si>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</si>
  <si>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</si>
  <si>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</si>
  <si>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</si>
  <si>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</si>
  <si>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</si>
  <si>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</si>
  <si>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</si>
  <si>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</si>
  <si>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</si>
  <si>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</si>
  <si>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</si>
  <si>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</si>
  <si>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</si>
  <si>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</si>
  <si>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</si>
  <si>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</si>
  <si>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</si>
  <si>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</si>
  <si>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</si>
  <si>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</si>
  <si>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</si>
  <si>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</si>
  <si>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</si>
  <si>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</si>
  <si>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</si>
  <si>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</si>
  <si>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</si>
  <si>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</si>
  <si>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</si>
  <si>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</si>
  <si>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</si>
  <si>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</si>
  <si>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</si>
  <si>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</si>
  <si>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</si>
  <si>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</si>
  <si>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</si>
  <si>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</si>
  <si>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</si>
  <si>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</si>
  <si>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</si>
  <si>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</si>
  <si>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</si>
  <si>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</si>
  <si>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</si>
  <si>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</si>
  <si>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</si>
  <si>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</si>
  <si>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</si>
  <si>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</si>
  <si>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</si>
  <si>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</si>
  <si>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</si>
  <si>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</si>
  <si>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</si>
  <si>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</si>
  <si>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</si>
  <si>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</si>
  <si>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</si>
  <si>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</si>
  <si>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</si>
  <si>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</si>
  <si>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</si>
  <si>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</si>
  <si>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</si>
  <si>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</si>
  <si>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</si>
  <si>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</si>
  <si>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</si>
  <si>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</si>
  <si>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</si>
  <si>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</si>
  <si>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</si>
  <si>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</si>
  <si>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</si>
  <si>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</si>
  <si>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</si>
  <si>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</si>
  <si>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</si>
  <si>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</si>
  <si>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</si>
  <si>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</si>
  <si>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</si>
  <si>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</si>
  <si>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</si>
  <si>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</si>
  <si>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</si>
  <si>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</si>
  <si>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</si>
  <si>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</si>
  <si>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</si>
  <si>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</si>
  <si>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</si>
  <si>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</si>
  <si>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</si>
  <si>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</si>
  <si>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</si>
  <si>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</si>
  <si>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</si>
  <si>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</si>
  <si>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</si>
  <si>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</si>
  <si>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</si>
  <si>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</si>
  <si>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</si>
  <si>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</si>
  <si>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</si>
  <si>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</si>
  <si>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</si>
  <si>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</si>
  <si>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</si>
  <si>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</si>
  <si>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</si>
  <si>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</si>
  <si>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</si>
  <si>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</si>
  <si>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</si>
  <si>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</si>
  <si>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</si>
  <si>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</si>
  <si>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</si>
  <si>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</si>
  <si>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</si>
  <si>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</si>
  <si>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</si>
  <si>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</si>
  <si>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</si>
  <si>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</si>
  <si>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</si>
  <si>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</si>
  <si>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</si>
  <si>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</si>
  <si>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</si>
  <si>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</si>
  <si>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</si>
  <si>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</si>
  <si>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</si>
  <si>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</si>
  <si>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</si>
  <si>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</si>
  <si>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</si>
  <si>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</si>
  <si>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</si>
  <si>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</si>
  <si>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</si>
  <si>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</si>
  <si>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</si>
  <si>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</si>
  <si>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</si>
  <si>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</si>
  <si>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</si>
  <si>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</si>
  <si>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</si>
  <si>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</si>
  <si>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</si>
  <si>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</si>
  <si>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</si>
  <si>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</si>
  <si>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</si>
  <si>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</si>
  <si>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</si>
  <si>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</si>
  <si>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</si>
  <si>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</si>
  <si>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</si>
  <si>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</si>
  <si>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</si>
  <si>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</si>
  <si>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</si>
  <si>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</si>
  <si>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</si>
  <si>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</si>
  <si>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</si>
  <si>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</si>
  <si>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</si>
  <si>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</si>
  <si>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</si>
  <si>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</si>
  <si>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</si>
  <si>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</si>
  <si>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</si>
  <si>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</si>
  <si>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</si>
  <si>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</si>
  <si>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</si>
  <si>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</si>
  <si>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</si>
  <si>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</si>
  <si>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</si>
  <si>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</si>
  <si>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</si>
  <si>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</si>
  <si>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</si>
  <si>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</si>
  <si>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</si>
  <si>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</si>
  <si>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</si>
  <si>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</si>
  <si>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</si>
  <si>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</si>
  <si>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</si>
  <si>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</si>
  <si>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</si>
  <si>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</si>
  <si>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</si>
  <si>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</si>
  <si>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</si>
  <si>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</si>
  <si>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</si>
  <si>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</si>
  <si>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</si>
  <si>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</si>
  <si>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</si>
  <si>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</si>
  <si>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</si>
  <si>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</si>
  <si>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</si>
  <si>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</si>
  <si>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</si>
  <si>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</si>
  <si>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</si>
  <si>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</si>
  <si>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</si>
  <si>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</si>
  <si>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</si>
  <si>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</si>
  <si>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</si>
  <si>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</si>
  <si>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</si>
  <si>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</si>
  <si>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</si>
  <si>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</si>
  <si>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</si>
  <si>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</si>
  <si>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</si>
  <si>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</si>
  <si>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</si>
  <si>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</si>
  <si>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</si>
  <si>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</si>
  <si>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</si>
  <si>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</si>
  <si>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</si>
  <si>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</si>
  <si>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</si>
  <si>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</si>
  <si>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</si>
  <si>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</si>
  <si>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</si>
  <si>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</si>
  <si>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</si>
  <si>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</si>
  <si>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</si>
  <si>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</si>
  <si>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</si>
  <si>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</si>
  <si>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</si>
  <si>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</si>
  <si>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</si>
  <si>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</si>
  <si>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</si>
  <si>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</si>
  <si>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</si>
  <si>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</si>
  <si>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</si>
  <si>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</si>
  <si>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</si>
  <si>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</si>
  <si>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</si>
  <si>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</si>
  <si>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</si>
  <si>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</si>
  <si>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</si>
  <si>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</si>
  <si>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</si>
  <si>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</si>
  <si>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</si>
  <si>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</si>
  <si>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</si>
  <si>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</si>
  <si>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</si>
  <si>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</si>
  <si>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</si>
  <si>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</si>
  <si>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</si>
  <si>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</si>
  <si>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</si>
  <si>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</si>
  <si>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</si>
  <si>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</si>
  <si>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</si>
  <si>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</si>
  <si>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</si>
  <si>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</si>
  <si>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</si>
  <si>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</si>
  <si>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</si>
  <si>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</si>
  <si>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</si>
  <si>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</si>
  <si>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</si>
  <si>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</si>
  <si>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</si>
  <si>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</si>
  <si>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</si>
  <si>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</si>
  <si>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</si>
  <si>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</si>
  <si>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</si>
  <si>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</si>
  <si>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</si>
  <si>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</si>
  <si>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</si>
  <si>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</si>
  <si>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</si>
  <si>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</si>
  <si>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</si>
  <si>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</si>
  <si>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</si>
  <si>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</si>
  <si>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</si>
  <si>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</si>
  <si>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</si>
  <si>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</si>
  <si>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</si>
  <si>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</si>
  <si>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</si>
  <si>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</si>
  <si>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</si>
  <si>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</si>
  <si>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</si>
  <si>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</si>
  <si>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</si>
  <si>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</si>
  <si>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</si>
  <si>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</si>
  <si>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</si>
  <si>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</si>
  <si>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</si>
  <si>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</si>
  <si>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</si>
  <si>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</si>
  <si>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</si>
  <si>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</si>
  <si>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</si>
  <si>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</si>
  <si>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</si>
  <si>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</si>
  <si>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</si>
  <si>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</si>
  <si>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</si>
  <si>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</si>
  <si>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</si>
  <si>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</si>
  <si>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</si>
  <si>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</si>
  <si>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</si>
  <si>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</si>
  <si>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</si>
  <si>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</si>
  <si>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</si>
  <si>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</si>
  <si>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</si>
  <si>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</si>
  <si>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</si>
  <si>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</si>
  <si>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</si>
  <si>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</si>
  <si>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</si>
  <si>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</si>
  <si>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</si>
  <si>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</si>
  <si>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</si>
  <si>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</si>
  <si>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</si>
  <si>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</si>
  <si>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</si>
  <si>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</si>
  <si>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</si>
  <si>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</si>
  <si>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</si>
  <si>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</si>
  <si>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</si>
  <si>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</si>
  <si>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</si>
  <si>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</si>
  <si>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</si>
  <si>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</si>
  <si>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</si>
  <si>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</si>
  <si>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</si>
  <si>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</si>
  <si>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</si>
  <si>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</si>
  <si>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</si>
  <si>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</si>
  <si>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</si>
  <si>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</si>
  <si>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</si>
  <si>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</si>
  <si>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</si>
  <si>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</si>
  <si>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</si>
  <si>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</si>
  <si>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</si>
  <si>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</si>
  <si>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</si>
  <si>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</si>
  <si>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</si>
  <si>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</si>
  <si>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</si>
  <si>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</si>
  <si>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</si>
  <si>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</si>
  <si>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</si>
  <si>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</si>
  <si>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</si>
  <si>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</si>
  <si>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</si>
  <si>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</si>
  <si>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</si>
  <si>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</si>
  <si>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</si>
  <si>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</si>
  <si>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</si>
  <si>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</si>
  <si>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</si>
  <si>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</si>
  <si>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</si>
  <si>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</si>
  <si>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</si>
  <si>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</si>
  <si>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</si>
  <si>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</si>
  <si>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</si>
  <si>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</si>
  <si>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</si>
  <si>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</si>
  <si>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</si>
  <si>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</si>
  <si>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</si>
  <si>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</si>
  <si>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</si>
  <si>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</si>
  <si>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</si>
  <si>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</si>
  <si>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</si>
  <si>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</si>
  <si>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</si>
  <si>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</si>
  <si>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</si>
  <si>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</si>
  <si>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</si>
  <si>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</si>
  <si>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</si>
  <si>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</si>
  <si>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</si>
  <si>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</si>
  <si>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</si>
  <si>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</si>
  <si>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</si>
  <si>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</si>
  <si>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</si>
  <si>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</si>
  <si>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</si>
  <si>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</si>
  <si>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</si>
  <si>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</si>
  <si>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</si>
  <si>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</si>
  <si>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</si>
  <si>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</si>
  <si>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</si>
  <si>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</si>
  <si>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</si>
  <si>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</si>
  <si>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</si>
  <si>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</si>
  <si>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</si>
  <si>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</si>
  <si>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</si>
  <si>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</si>
  <si>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</si>
  <si>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</si>
  <si>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</si>
  <si>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</si>
  <si>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</si>
  <si>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</si>
  <si>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</si>
  <si>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</si>
  <si>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</si>
  <si>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</si>
  <si>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</si>
  <si>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</si>
  <si>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</si>
  <si>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</si>
  <si>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</si>
  <si>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</si>
  <si>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</si>
  <si>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</si>
  <si>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</si>
  <si>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</si>
  <si>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</si>
  <si>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</si>
  <si>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</si>
  <si>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</si>
  <si>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</si>
  <si>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</si>
  <si>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</si>
  <si>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</si>
  <si>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</si>
  <si>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</si>
  <si>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</si>
  <si>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</si>
  <si>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</si>
  <si>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</si>
  <si>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</si>
  <si>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</si>
  <si>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</si>
  <si>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</si>
  <si>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</si>
  <si>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</si>
  <si>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</si>
  <si>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</si>
  <si>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</si>
  <si>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</si>
  <si>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</si>
  <si>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</si>
  <si>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</si>
  <si>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</si>
  <si>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</si>
  <si>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</si>
  <si>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</si>
  <si>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</si>
  <si>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</si>
  <si>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</si>
  <si>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</si>
  <si>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</si>
  <si>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</si>
  <si>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</si>
  <si>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</si>
  <si>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</si>
  <si>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</si>
  <si>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</si>
  <si>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</si>
  <si>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</si>
  <si>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</si>
  <si>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</si>
  <si>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</si>
  <si>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</si>
  <si>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</si>
  <si>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</si>
  <si>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</si>
  <si>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</si>
  <si>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</si>
  <si>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</si>
  <si>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</si>
  <si>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</si>
  <si>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</si>
  <si>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</si>
  <si>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</si>
  <si>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</si>
  <si>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</si>
  <si>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</si>
  <si>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</si>
  <si>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</si>
  <si>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</si>
  <si>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</si>
  <si>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</si>
  <si>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</si>
  <si>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</si>
  <si>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</si>
  <si>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</si>
  <si>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</si>
  <si>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</si>
  <si>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</si>
  <si>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</si>
  <si>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</si>
  <si>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</si>
  <si>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</si>
  <si>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</si>
  <si>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</si>
  <si>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</si>
  <si>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</si>
  <si>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</si>
  <si>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</si>
  <si>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</si>
  <si>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</si>
  <si>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</si>
  <si>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</si>
  <si>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</si>
  <si>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</si>
  <si>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</si>
  <si>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</si>
  <si>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</si>
  <si>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</si>
  <si>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</si>
  <si>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</si>
  <si>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</si>
  <si>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</si>
  <si>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</si>
  <si>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</si>
  <si>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</si>
  <si>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</si>
  <si>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</si>
  <si>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</si>
  <si>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</si>
  <si>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</si>
  <si>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</si>
  <si>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</si>
  <si>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</si>
  <si>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</si>
  <si>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</si>
  <si>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</si>
  <si>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</si>
  <si>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</si>
  <si>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</si>
  <si>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</si>
  <si>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</si>
  <si>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</si>
  <si>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</si>
  <si>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</si>
  <si>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</si>
  <si>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</si>
  <si>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</si>
  <si>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</si>
  <si>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</si>
  <si>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</si>
  <si>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</si>
  <si>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</si>
  <si>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</si>
  <si>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</si>
  <si>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</si>
  <si>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</si>
  <si>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</si>
  <si>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</si>
  <si>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</si>
  <si>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</si>
  <si>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</si>
  <si>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</si>
  <si>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</si>
  <si>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</si>
  <si>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</si>
  <si>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</si>
  <si>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</si>
  <si>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</si>
  <si>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</si>
  <si>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</si>
  <si>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</si>
  <si>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</si>
  <si>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</si>
  <si>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</si>
  <si>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</si>
  <si>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</si>
  <si>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</si>
  <si>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</si>
  <si>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</si>
  <si>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</si>
  <si>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</si>
  <si>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</si>
  <si>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</si>
  <si>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</si>
  <si>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</si>
  <si>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</si>
  <si>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</si>
  <si>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</si>
  <si>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</si>
  <si>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</si>
  <si>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</si>
  <si>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</si>
  <si>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</si>
  <si>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</si>
  <si>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</si>
  <si>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</si>
  <si>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</si>
  <si>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</si>
  <si>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</si>
  <si>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</si>
  <si>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</si>
  <si>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</si>
  <si>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</si>
  <si>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</si>
  <si>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</si>
  <si>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</si>
  <si>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</si>
  <si>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</si>
  <si>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</si>
  <si>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</si>
  <si>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</si>
  <si>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</si>
  <si>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</si>
  <si>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</si>
  <si>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</si>
  <si>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</si>
  <si>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</si>
  <si>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</si>
  <si>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</si>
  <si>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</si>
  <si>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</si>
  <si>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</si>
  <si>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</si>
  <si>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</si>
  <si>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</si>
  <si>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</si>
  <si>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</si>
  <si>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</si>
  <si>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</si>
  <si>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</si>
  <si>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</si>
  <si>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</si>
  <si>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</si>
  <si>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</si>
  <si>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</si>
  <si>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</si>
  <si>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</si>
  <si>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</si>
  <si>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</si>
  <si>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</si>
  <si>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</si>
  <si>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</si>
  <si>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</si>
  <si>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</si>
  <si>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</si>
  <si>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</si>
  <si>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</si>
  <si>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</si>
  <si>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</si>
  <si>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</si>
  <si>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</si>
  <si>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</si>
  <si>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</si>
  <si>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</si>
  <si>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</si>
  <si>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</si>
  <si>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</si>
  <si>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</si>
  <si>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</si>
  <si>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</si>
  <si>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</si>
  <si>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</si>
  <si>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</si>
  <si>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</si>
  <si>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</si>
  <si>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</si>
  <si>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</si>
  <si>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</si>
  <si>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</si>
  <si>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</si>
  <si>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</si>
  <si>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</si>
  <si>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</si>
  <si>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</si>
  <si>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</si>
  <si>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</si>
  <si>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</si>
  <si>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</si>
  <si>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</si>
  <si>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</si>
  <si>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</si>
  <si>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</si>
  <si>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</si>
  <si>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</si>
  <si>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</si>
  <si>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</si>
  <si>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</si>
  <si>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</si>
  <si>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</si>
  <si>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</si>
  <si>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</si>
  <si>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</si>
  <si>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</si>
  <si>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</si>
  <si>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</si>
  <si>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</si>
  <si>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</si>
  <si>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</si>
  <si>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</si>
  <si>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</si>
  <si>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</si>
  <si>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</si>
  <si>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</si>
  <si>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</si>
  <si>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</si>
  <si>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</si>
  <si>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</si>
  <si>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</si>
  <si>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</si>
  <si>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</si>
  <si>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</si>
  <si>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</si>
  <si>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</si>
  <si>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</si>
  <si>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</si>
  <si>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</si>
  <si>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</si>
  <si>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</si>
  <si>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</si>
  <si>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</si>
  <si>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</si>
  <si>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</si>
  <si>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</si>
  <si>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</si>
  <si>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</si>
  <si>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</si>
  <si>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</si>
  <si>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</si>
  <si>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</si>
  <si>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</si>
  <si>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</si>
  <si>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</si>
  <si>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</si>
  <si>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</si>
  <si>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</si>
  <si>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</si>
  <si>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</si>
  <si>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</si>
  <si>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</si>
  <si>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</si>
  <si>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</si>
  <si>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</si>
  <si>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</si>
  <si>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</si>
  <si>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</si>
  <si>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</si>
  <si>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</si>
  <si>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</si>
  <si>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</si>
  <si>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</si>
  <si>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</si>
  <si>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</si>
  <si>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</si>
  <si>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</si>
  <si>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</si>
  <si>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</si>
  <si>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</si>
  <si>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</si>
  <si>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</si>
  <si>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</si>
  <si>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</si>
  <si>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</si>
  <si>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</si>
  <si>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</si>
  <si>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</si>
  <si>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</si>
  <si>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</si>
  <si>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</si>
  <si>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</si>
  <si>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</si>
  <si>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</si>
  <si>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</si>
  <si>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</si>
  <si>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</si>
  <si>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</si>
  <si>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</si>
  <si>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</si>
  <si>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</si>
  <si>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</si>
  <si>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</si>
  <si>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</si>
  <si>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</si>
  <si>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</si>
  <si>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</si>
  <si>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</si>
  <si>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</si>
  <si>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</si>
  <si>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</si>
  <si>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</si>
  <si>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</si>
  <si>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</si>
  <si>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</si>
  <si>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</si>
  <si>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</si>
  <si>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</si>
  <si>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</si>
  <si>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</si>
  <si>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</si>
  <si>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</si>
  <si>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</si>
  <si>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</si>
  <si>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</si>
  <si>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</si>
  <si>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</si>
  <si>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</si>
  <si>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</si>
  <si>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</si>
  <si>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</si>
  <si>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</si>
  <si>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</si>
  <si>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</si>
  <si>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</si>
  <si>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</si>
  <si>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</si>
  <si>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</si>
  <si>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</si>
  <si>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</si>
  <si>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</si>
  <si>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</si>
  <si>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</si>
  <si>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</si>
  <si>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</si>
  <si>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</si>
  <si>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</si>
  <si>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</si>
  <si>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</si>
  <si>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</si>
  <si>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</si>
  <si>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</si>
  <si>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</si>
  <si>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</si>
  <si>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</si>
  <si>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</si>
  <si>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</si>
  <si>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</si>
  <si>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</si>
  <si>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</si>
  <si>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</si>
  <si>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</si>
  <si>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</si>
  <si>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</si>
  <si>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</si>
  <si>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</si>
  <si>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</si>
  <si>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</si>
  <si>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</si>
  <si>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</si>
  <si>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</si>
  <si>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</si>
  <si>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</si>
  <si>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</si>
  <si>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</si>
  <si>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</si>
  <si>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</si>
  <si>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</si>
  <si>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</si>
  <si>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</si>
  <si>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</si>
  <si>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</si>
  <si>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</si>
  <si>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</si>
  <si>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</si>
  <si>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</si>
  <si>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</si>
  <si>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</si>
  <si>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</si>
  <si>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</si>
  <si>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</si>
  <si>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</si>
  <si>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</si>
  <si>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</si>
  <si>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</si>
  <si>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</si>
  <si>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</si>
  <si>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</si>
  <si>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</si>
  <si>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</si>
  <si>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</si>
  <si>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</si>
  <si>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</si>
  <si>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</si>
  <si>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</si>
  <si>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</si>
  <si>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</si>
  <si>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</si>
  <si>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</si>
  <si>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</si>
  <si>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</si>
  <si>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</si>
  <si>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</si>
  <si>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</si>
  <si>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</si>
  <si>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</si>
  <si>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</si>
  <si>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</si>
  <si>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</si>
  <si>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</si>
  <si>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</si>
  <si>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</si>
  <si>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</si>
  <si>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</si>
  <si>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</si>
  <si>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</si>
  <si>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</si>
  <si>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</si>
  <si>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</si>
  <si>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</si>
  <si>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</si>
  <si>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</si>
  <si>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</si>
  <si>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</si>
  <si>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</si>
  <si>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</si>
  <si>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</si>
  <si>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</si>
  <si>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</si>
  <si>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</si>
  <si>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</si>
  <si>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</si>
  <si>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</si>
  <si>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</si>
  <si>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</si>
  <si>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</si>
  <si>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</si>
  <si>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</si>
  <si>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</si>
  <si>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</si>
  <si>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</si>
  <si>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</si>
  <si>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</si>
  <si>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</si>
  <si>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</si>
  <si>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</si>
  <si>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</si>
  <si>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</si>
  <si>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</si>
  <si>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</si>
  <si>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</si>
  <si>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</si>
  <si>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</si>
  <si>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</si>
  <si>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</si>
  <si>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</si>
  <si>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</si>
  <si>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</si>
  <si>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</si>
  <si>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</si>
  <si>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</si>
  <si>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</si>
  <si>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</si>
  <si>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</si>
  <si>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</si>
  <si>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</si>
  <si>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</si>
  <si>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</si>
  <si>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</si>
  <si>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</si>
  <si>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</si>
  <si>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</si>
  <si>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</si>
  <si>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</si>
  <si>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</si>
  <si>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</si>
  <si>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</si>
  <si>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</si>
  <si>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</si>
  <si>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</si>
  <si>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</si>
  <si>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</si>
  <si>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</si>
  <si>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</si>
  <si>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</si>
  <si>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</si>
  <si>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</si>
  <si>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</si>
  <si>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</si>
  <si>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</si>
  <si>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</si>
  <si>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</si>
  <si>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</si>
  <si>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</si>
  <si>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</si>
  <si>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</si>
  <si>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</si>
  <si>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</si>
  <si>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</si>
  <si>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</si>
  <si>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</si>
  <si>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</si>
  <si>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</si>
  <si>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</si>
  <si>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</si>
  <si>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</si>
  <si>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</si>
  <si>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</si>
  <si>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</si>
  <si>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</si>
  <si>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</si>
  <si>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</si>
  <si>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</si>
  <si>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</si>
  <si>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</si>
  <si>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</si>
  <si>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</si>
  <si>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</si>
  <si>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</si>
  <si>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</si>
  <si>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</si>
  <si>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</si>
  <si>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</si>
  <si>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</si>
  <si>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</si>
  <si>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</si>
  <si>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</si>
  <si>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</si>
  <si>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</si>
  <si>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</si>
  <si>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</si>
  <si>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</si>
  <si>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</si>
  <si>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</si>
  <si>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</si>
  <si>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</si>
  <si>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</si>
  <si>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</si>
  <si>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</si>
  <si>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</si>
  <si>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</si>
  <si>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</si>
  <si>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</si>
  <si>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</si>
  <si>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</si>
  <si>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</si>
  <si>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</si>
  <si>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</si>
  <si>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</si>
  <si>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</si>
  <si>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</si>
  <si>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</si>
  <si>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</si>
  <si>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</si>
  <si>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</si>
  <si>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</si>
  <si>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</si>
  <si>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</si>
  <si>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</si>
  <si>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</si>
  <si>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</si>
  <si>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</si>
  <si>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</si>
  <si>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</si>
  <si>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</si>
  <si>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</si>
  <si>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</si>
  <si>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</si>
  <si>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</si>
  <si>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</si>
  <si>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</si>
  <si>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</si>
  <si>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</si>
  <si>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</si>
  <si>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</si>
  <si>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</si>
  <si>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</si>
  <si>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</si>
  <si>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</si>
  <si>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</si>
  <si>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</si>
  <si>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</si>
  <si>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</si>
  <si>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</si>
  <si>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</si>
  <si>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</si>
  <si>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</si>
  <si>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</si>
  <si>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</si>
  <si>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</si>
  <si>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</si>
  <si>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</si>
  <si>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</si>
  <si>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</si>
  <si>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</si>
  <si>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</si>
  <si>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</si>
  <si>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</si>
  <si>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</si>
  <si>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</si>
  <si>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</si>
  <si>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</si>
  <si>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</si>
  <si>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</si>
  <si>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</si>
  <si>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</si>
  <si>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</si>
  <si>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</si>
  <si>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</si>
  <si>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</si>
  <si>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</si>
  <si>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</si>
  <si>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</si>
  <si>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</si>
  <si>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</si>
  <si>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</si>
  <si>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</si>
  <si>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</si>
  <si>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</si>
  <si>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</si>
  <si>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</si>
  <si>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</si>
  <si>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</si>
  <si>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</si>
  <si>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</si>
  <si>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</si>
  <si>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</si>
  <si>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</si>
  <si>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</si>
  <si>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</si>
  <si>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</si>
  <si>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</si>
  <si>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</si>
  <si>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</si>
  <si>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</si>
  <si>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</si>
  <si>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</si>
  <si>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</si>
  <si>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</si>
  <si>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</si>
  <si>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</si>
  <si>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</si>
  <si>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</si>
  <si>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</si>
  <si>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</si>
  <si>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</si>
  <si>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</si>
  <si>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</si>
  <si>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</si>
  <si>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</si>
  <si>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</si>
  <si>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</si>
  <si>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</si>
  <si>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</si>
  <si>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</si>
  <si>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</si>
  <si>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</si>
  <si>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</si>
  <si>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</si>
  <si>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</si>
  <si>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</si>
  <si>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</si>
  <si>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</si>
  <si>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</si>
  <si>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</si>
  <si>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</si>
  <si>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</si>
  <si>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</si>
  <si>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</si>
  <si>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</si>
  <si>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</si>
  <si>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</si>
  <si>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</si>
  <si>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</si>
  <si>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</si>
  <si>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</si>
  <si>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</si>
  <si>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</si>
  <si>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</si>
  <si>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</si>
  <si>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</si>
  <si>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</si>
  <si>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</si>
  <si>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</si>
  <si>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</si>
  <si>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</si>
  <si>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</si>
  <si>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</si>
  <si>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</si>
  <si>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</si>
  <si>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</si>
  <si>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</si>
  <si>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</si>
  <si>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</si>
  <si>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</si>
  <si>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</si>
  <si>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</si>
  <si>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</si>
  <si>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</si>
  <si>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</si>
  <si>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</si>
  <si>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</si>
  <si>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</si>
  <si>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</si>
  <si>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</si>
  <si>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</si>
  <si>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</si>
  <si>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</si>
  <si>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</si>
  <si>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</si>
  <si>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</si>
  <si>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</si>
  <si>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</si>
  <si>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</si>
  <si>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</si>
  <si>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</si>
  <si>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</si>
  <si>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</si>
  <si>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</si>
  <si>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</si>
  <si>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</si>
  <si>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</si>
  <si>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</si>
  <si>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</si>
  <si>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</si>
  <si>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</si>
  <si>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</si>
  <si>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</si>
  <si>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</si>
  <si>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</si>
  <si>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</si>
  <si>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</si>
  <si>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</si>
  <si>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</si>
  <si>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</si>
  <si>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</si>
  <si>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</si>
  <si>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</si>
  <si>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</si>
  <si>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</si>
  <si>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</si>
  <si>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</si>
  <si>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</si>
  <si>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</si>
  <si>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</si>
  <si>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</si>
  <si>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</si>
  <si>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</si>
  <si>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</si>
  <si>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</si>
  <si>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</si>
  <si>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</si>
  <si>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</si>
  <si>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</si>
  <si>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</si>
  <si>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</si>
  <si>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</si>
  <si>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</si>
  <si>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</si>
  <si>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</si>
  <si>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</si>
  <si>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</si>
  <si>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</si>
  <si>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</si>
  <si>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</si>
  <si>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</si>
  <si>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</si>
  <si>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</si>
  <si>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</si>
  <si>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</si>
  <si>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</si>
  <si>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</si>
  <si>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</si>
  <si>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</si>
  <si>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</si>
  <si>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</si>
  <si>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</si>
  <si>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</si>
  <si>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</si>
  <si>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</si>
  <si>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</si>
  <si>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</si>
  <si>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</si>
  <si>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</si>
  <si>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</si>
  <si>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</si>
  <si>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</si>
  <si>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</si>
  <si>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</si>
  <si>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</si>
  <si>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</si>
  <si>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</si>
  <si>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</si>
  <si>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</si>
  <si>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</si>
  <si>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</si>
  <si>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</si>
  <si>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</si>
  <si>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</si>
  <si>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</si>
  <si>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</si>
  <si>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</si>
  <si>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</si>
  <si>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</si>
  <si>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</si>
  <si>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</si>
  <si>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</si>
  <si>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</si>
  <si>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</si>
  <si>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</si>
  <si>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</si>
  <si>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</si>
  <si>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</si>
  <si>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</si>
  <si>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</si>
  <si>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</si>
  <si>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</si>
  <si>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</si>
  <si>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</si>
  <si>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</si>
  <si>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</si>
  <si>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</si>
  <si>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</si>
  <si>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</si>
  <si>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</si>
  <si>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</si>
  <si>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</si>
  <si>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</si>
  <si>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</si>
  <si>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</si>
  <si>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</si>
  <si>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</si>
  <si>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</si>
  <si>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</si>
  <si>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</si>
  <si>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</si>
  <si>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</si>
  <si>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</si>
  <si>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</si>
  <si>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</si>
  <si>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</si>
  <si>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</si>
  <si>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</si>
  <si>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</si>
  <si>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</si>
  <si>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</si>
  <si>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</si>
  <si>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</si>
  <si>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</si>
  <si>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</si>
  <si>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</si>
  <si>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</si>
  <si>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</si>
  <si>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</si>
  <si>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</si>
  <si>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</si>
  <si>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</si>
  <si>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</si>
  <si>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</si>
  <si>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</si>
  <si>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</si>
  <si>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</si>
  <si>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</si>
  <si>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</si>
  <si>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</si>
  <si>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</si>
  <si>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</si>
  <si>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</si>
  <si>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</si>
  <si>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</si>
  <si>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</si>
  <si>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</si>
  <si>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</si>
  <si>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</si>
  <si>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</si>
  <si>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</si>
  <si>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</si>
  <si>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</si>
  <si>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</si>
  <si>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</si>
  <si>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</si>
  <si>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</si>
  <si>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</si>
  <si>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</si>
  <si>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</si>
  <si>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</si>
  <si>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</si>
  <si>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</si>
  <si>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</si>
  <si>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</si>
  <si>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</si>
  <si>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</si>
  <si>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</si>
  <si>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</si>
  <si>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</si>
  <si>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</si>
  <si>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</si>
  <si>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</si>
  <si>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</si>
  <si>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</si>
  <si>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</si>
  <si>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</si>
  <si>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</si>
  <si>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</si>
  <si>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</si>
  <si>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</si>
  <si>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</si>
  <si>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</si>
  <si>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</si>
  <si>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</si>
  <si>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</si>
  <si>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</si>
  <si>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</si>
  <si>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</si>
  <si>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</si>
  <si>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</si>
  <si>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</si>
  <si>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</si>
  <si>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</si>
  <si>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</si>
  <si>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</si>
  <si>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</si>
  <si>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</si>
  <si>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</si>
  <si>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</si>
  <si>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</si>
  <si>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</si>
  <si>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</si>
  <si>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</si>
  <si>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</si>
  <si>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</si>
  <si>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</si>
  <si>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</si>
  <si>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</si>
  <si>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</si>
  <si>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</si>
  <si>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</si>
  <si>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</si>
  <si>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</si>
  <si>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</si>
  <si>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</si>
  <si>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</si>
  <si>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</si>
  <si>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</si>
  <si>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</si>
  <si>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</si>
  <si>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</si>
  <si>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</si>
  <si>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</si>
  <si>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</si>
  <si>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</si>
  <si>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</si>
  <si>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</si>
  <si>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</si>
  <si>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</si>
  <si>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</si>
  <si>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</si>
  <si>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</si>
  <si>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</si>
  <si>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</si>
  <si>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</si>
  <si>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</si>
  <si>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</si>
  <si>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</si>
  <si>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</si>
  <si>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</si>
  <si>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</si>
  <si>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</si>
  <si>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</si>
  <si>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</si>
  <si>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</si>
  <si>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</si>
  <si>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</si>
  <si>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</si>
  <si>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</si>
  <si>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</si>
  <si>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</si>
  <si>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</si>
  <si>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</si>
  <si>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</si>
  <si>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</si>
  <si>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</si>
  <si>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</si>
  <si>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</si>
  <si>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</si>
  <si>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</si>
  <si>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</si>
  <si>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</si>
  <si>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</si>
  <si>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</si>
  <si>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</si>
  <si>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</si>
  <si>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</si>
  <si>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</si>
  <si>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</si>
  <si>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</si>
  <si>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</si>
  <si>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</si>
  <si>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</si>
  <si>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</si>
  <si>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</si>
  <si>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</si>
  <si>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</si>
  <si>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</si>
  <si>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</si>
  <si>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</si>
  <si>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</si>
  <si>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</si>
  <si>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</si>
  <si>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</si>
  <si>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</si>
  <si>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</si>
  <si>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</si>
  <si>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</si>
  <si>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</si>
  <si>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</si>
  <si>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</si>
  <si>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</si>
  <si>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</si>
  <si>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</si>
  <si>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</si>
  <si>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</si>
  <si>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</si>
  <si>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</si>
  <si>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</si>
  <si>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</si>
  <si>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</si>
  <si>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</si>
  <si>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</si>
  <si>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</si>
  <si>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</si>
  <si>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</si>
  <si>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</si>
  <si>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</si>
  <si>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</si>
  <si>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</si>
  <si>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</si>
  <si>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</si>
  <si>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</si>
  <si>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</si>
  <si>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</si>
  <si>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</si>
  <si>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</si>
  <si>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</si>
  <si>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</si>
  <si>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</si>
  <si>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</si>
  <si>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</si>
  <si>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</si>
  <si>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</si>
  <si>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</si>
  <si>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</si>
  <si>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</si>
  <si>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</si>
  <si>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</si>
  <si>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</si>
  <si>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</si>
  <si>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</si>
  <si>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</si>
  <si>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</si>
  <si>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</si>
  <si>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</si>
  <si>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</si>
  <si>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</si>
  <si>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</si>
  <si>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</si>
  <si>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</si>
  <si>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</si>
  <si>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</si>
  <si>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</si>
  <si>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</si>
  <si>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</si>
  <si>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</si>
  <si>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</si>
  <si>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</si>
  <si>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</si>
  <si>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</si>
  <si>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</si>
  <si>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</si>
  <si>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</si>
  <si>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</si>
  <si>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</si>
  <si>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</si>
  <si>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</si>
  <si>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</si>
  <si>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</si>
  <si>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</si>
  <si>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</si>
  <si>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</si>
  <si>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</si>
  <si>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</si>
  <si>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</si>
  <si>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</si>
  <si>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</si>
  <si>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</si>
  <si>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</si>
  <si>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</si>
  <si>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</si>
  <si>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</si>
  <si>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</si>
  <si>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</si>
  <si>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</si>
  <si>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</si>
  <si>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</si>
  <si>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</si>
  <si>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</si>
  <si>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</si>
  <si>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</si>
  <si>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</si>
  <si>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</si>
  <si>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</si>
  <si>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</si>
  <si>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</si>
  <si>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</si>
  <si>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</si>
  <si>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</si>
  <si>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</si>
  <si>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</si>
  <si>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</si>
  <si>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</si>
  <si>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</si>
  <si>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</si>
  <si>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</si>
  <si>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</si>
  <si>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</si>
  <si>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</si>
  <si>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</si>
  <si>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</si>
  <si>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</si>
  <si>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</si>
  <si>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</si>
  <si>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</si>
  <si>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</si>
  <si>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</si>
  <si>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</si>
  <si>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</si>
  <si>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</si>
  <si>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</si>
  <si>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</si>
  <si>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</si>
  <si>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</si>
  <si>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</si>
  <si>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</si>
  <si>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</si>
  <si>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</si>
  <si>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</si>
  <si>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</si>
  <si>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</si>
  <si>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</si>
  <si>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</si>
  <si>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</si>
  <si>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</si>
  <si>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</si>
  <si>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</si>
  <si>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</si>
  <si>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</si>
  <si>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</si>
  <si>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</si>
  <si>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</si>
  <si>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</si>
  <si>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</si>
  <si>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</si>
  <si>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</si>
  <si>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</si>
  <si>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</si>
  <si>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</si>
  <si>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</si>
  <si>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</si>
  <si>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</si>
  <si>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</si>
  <si>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</si>
  <si>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</si>
  <si>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</si>
  <si>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</si>
  <si>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</si>
  <si>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</si>
  <si>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</si>
  <si>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</si>
  <si>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</si>
  <si>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</si>
  <si>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</si>
  <si>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</si>
  <si>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</si>
  <si>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</si>
  <si>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</si>
  <si>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</si>
  <si>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</si>
  <si>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</si>
  <si>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</si>
  <si>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</si>
  <si>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</si>
  <si>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</si>
  <si>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</si>
  <si>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</si>
  <si>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</si>
  <si>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</si>
  <si>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</si>
  <si>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</si>
  <si>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</si>
  <si>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</si>
  <si>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</si>
  <si>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</si>
  <si>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</si>
  <si>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</si>
  <si>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</si>
  <si>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</si>
  <si>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</si>
  <si>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</si>
  <si>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</si>
  <si>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</si>
  <si>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</si>
  <si>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</si>
  <si>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</si>
  <si>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</si>
  <si>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</si>
  <si>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</si>
  <si>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</si>
  <si>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</si>
  <si>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</si>
  <si>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</si>
  <si>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</si>
  <si>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</si>
  <si>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</si>
  <si>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</si>
  <si>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</si>
  <si>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</si>
  <si>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</si>
  <si>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</si>
  <si>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</si>
  <si>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</si>
  <si>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</si>
  <si>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</si>
  <si>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</si>
  <si>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</si>
  <si>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</si>
  <si>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</si>
  <si>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</si>
  <si>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</si>
  <si>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</si>
  <si>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</si>
  <si>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</si>
  <si>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</si>
  <si>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</si>
  <si>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</si>
  <si>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</si>
  <si>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</si>
  <si>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</si>
  <si>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</si>
  <si>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</si>
  <si>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</si>
  <si>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</si>
  <si>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</si>
  <si>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</si>
  <si>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</si>
  <si>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</si>
  <si>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</si>
  <si>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</si>
  <si>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</si>
  <si>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</si>
  <si>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</si>
  <si>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</si>
  <si>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</si>
  <si>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</si>
  <si>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</si>
  <si>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</si>
  <si>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</si>
  <si>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</si>
  <si>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</si>
  <si>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</si>
  <si>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</si>
  <si>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</si>
  <si>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</si>
  <si>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</si>
  <si>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</si>
  <si>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</si>
  <si>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</si>
  <si>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</si>
  <si>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</si>
  <si>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</si>
  <si>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</si>
  <si>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</si>
  <si>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</si>
  <si>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</si>
  <si>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</si>
  <si>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</si>
  <si>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</si>
  <si>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</si>
  <si>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</si>
  <si>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</si>
  <si>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</si>
  <si>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</si>
  <si>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</si>
  <si>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</si>
  <si>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</si>
  <si>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</si>
  <si>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</si>
  <si>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</si>
  <si>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</si>
  <si>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</si>
  <si>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</si>
  <si>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</si>
  <si>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</si>
  <si>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</si>
  <si>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</si>
  <si>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</si>
  <si>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</si>
  <si>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</si>
  <si>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</si>
  <si>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</si>
  <si>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</si>
  <si>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</si>
  <si>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</si>
  <si>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</si>
  <si>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</si>
  <si>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</si>
  <si>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</si>
  <si>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</si>
  <si>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</si>
  <si>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</si>
  <si>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</si>
  <si>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</si>
  <si>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</si>
  <si>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</si>
  <si>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</si>
  <si>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</si>
  <si>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</si>
  <si>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</si>
  <si>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</si>
  <si>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</si>
  <si>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</si>
  <si>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</si>
  <si>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</si>
  <si>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</si>
  <si>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</si>
  <si>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</si>
  <si>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</si>
  <si>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</si>
  <si>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</si>
  <si>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</si>
  <si>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</si>
  <si>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</si>
  <si>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</si>
  <si>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</si>
  <si>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</si>
  <si>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</si>
  <si>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</si>
  <si>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</si>
  <si>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</si>
  <si>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</si>
  <si>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</si>
  <si>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</si>
  <si>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</si>
  <si>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</si>
  <si>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</si>
  <si>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</si>
  <si>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</si>
  <si>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</si>
  <si>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</si>
  <si>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</si>
  <si>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</si>
  <si>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</si>
  <si>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</si>
  <si>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</si>
  <si>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</si>
  <si>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</si>
  <si>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</si>
  <si>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</si>
  <si>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</si>
  <si>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</si>
  <si>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</si>
  <si>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</si>
  <si>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</si>
  <si>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</si>
  <si>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</si>
  <si>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</si>
  <si>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</si>
  <si>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</si>
  <si>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</si>
  <si>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</si>
  <si>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</si>
  <si>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</si>
  <si>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</si>
  <si>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</si>
  <si>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</si>
  <si>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</si>
  <si>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</si>
  <si>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</si>
  <si>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</si>
  <si>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</si>
  <si>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</si>
  <si>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</si>
  <si>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</si>
  <si>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</si>
  <si>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</si>
  <si>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</si>
  <si>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</si>
  <si>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</si>
  <si>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</si>
  <si>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</si>
  <si>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</si>
  <si>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</si>
  <si>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</si>
  <si>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</si>
  <si>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</si>
  <si>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</si>
  <si>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</si>
  <si>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</si>
  <si>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</si>
  <si>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</si>
  <si>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</si>
  <si>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</si>
  <si>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</si>
  <si>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</si>
  <si>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</si>
  <si>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</si>
  <si>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</si>
  <si>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</si>
  <si>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</si>
  <si>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</si>
  <si>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</si>
  <si>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</si>
  <si>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</si>
  <si>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</si>
  <si>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</si>
  <si>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</si>
  <si>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</si>
  <si>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</si>
  <si>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</si>
  <si>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</si>
  <si>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</si>
  <si>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</si>
  <si>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</si>
  <si>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</si>
  <si>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</si>
  <si>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</si>
  <si>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</si>
  <si>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</si>
  <si>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</si>
  <si>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</si>
  <si>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</si>
  <si>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</si>
  <si>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</si>
  <si>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</si>
  <si>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</si>
  <si>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</si>
  <si>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</si>
  <si>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</si>
  <si>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</si>
  <si>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</si>
  <si>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</si>
  <si>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</si>
  <si>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</si>
  <si>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</si>
  <si>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</si>
  <si>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</si>
  <si>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</si>
  <si>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</si>
  <si>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</si>
  <si>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</si>
  <si>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</si>
  <si>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</si>
  <si>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</si>
  <si>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</si>
  <si>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</si>
  <si>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</si>
  <si>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</si>
  <si>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</si>
  <si>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</si>
  <si>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</si>
  <si>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</si>
  <si>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</si>
  <si>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</si>
  <si>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</si>
  <si>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</si>
  <si>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</si>
  <si>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</si>
  <si>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</si>
  <si>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</si>
  <si>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</si>
  <si>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</si>
  <si>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</si>
  <si>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</si>
  <si>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</si>
  <si>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</si>
  <si>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</si>
  <si>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</si>
  <si>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</si>
  <si>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</si>
  <si>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</si>
  <si>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</si>
  <si>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</si>
  <si>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</si>
  <si>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</si>
  <si>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</si>
  <si>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</si>
  <si>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</si>
  <si>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</si>
  <si>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</si>
  <si>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</si>
  <si>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</si>
  <si>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</si>
  <si>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</si>
  <si>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</si>
  <si>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</si>
  <si>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</si>
  <si>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</si>
  <si>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</si>
  <si>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</si>
  <si>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</si>
  <si>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</si>
  <si>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</si>
  <si>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</si>
  <si>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</si>
  <si>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</si>
  <si>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</si>
  <si>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</si>
  <si>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</si>
  <si>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</si>
  <si>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</si>
  <si>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</si>
  <si>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</si>
  <si>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</si>
  <si>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</si>
  <si>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</si>
  <si>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</si>
  <si>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</si>
  <si>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</si>
  <si>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</si>
  <si>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</si>
  <si>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</si>
  <si>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</si>
  <si>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</si>
  <si>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</si>
  <si>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</si>
  <si>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</si>
  <si>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</si>
  <si>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</si>
  <si>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</si>
  <si>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</si>
  <si>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</si>
  <si>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</si>
  <si>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</si>
  <si>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</si>
  <si>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</si>
  <si>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</si>
  <si>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</si>
  <si>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</si>
  <si>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</si>
  <si>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</si>
  <si>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</si>
  <si>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</si>
  <si>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</si>
  <si>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</si>
  <si>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</si>
  <si>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</si>
  <si>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</si>
  <si>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</si>
  <si>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</si>
  <si>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</si>
  <si>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</si>
  <si>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</si>
  <si>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</si>
  <si>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</si>
  <si>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</si>
  <si>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</si>
  <si>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</si>
  <si>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</si>
  <si>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</si>
  <si>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</si>
  <si>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</si>
  <si>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</si>
  <si>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</si>
  <si>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</si>
  <si>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</si>
  <si>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</si>
  <si>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</si>
  <si>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</si>
  <si>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</si>
  <si>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</si>
  <si>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</si>
  <si>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</si>
  <si>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</si>
  <si>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</si>
  <si>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</si>
  <si>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</si>
  <si>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</si>
  <si>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</si>
  <si>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</si>
  <si>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</si>
  <si>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</si>
  <si>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</si>
  <si>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</si>
  <si>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</si>
  <si>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</si>
  <si>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</si>
  <si>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</si>
  <si>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</si>
  <si>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</si>
  <si>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</si>
  <si>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</si>
  <si>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</si>
  <si>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</si>
  <si>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</si>
  <si>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</si>
  <si>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</si>
  <si>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</si>
  <si>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</si>
  <si>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</si>
  <si>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</si>
  <si>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</si>
  <si>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</si>
  <si>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</si>
  <si>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</si>
  <si>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</si>
  <si>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</si>
  <si>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</si>
  <si>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</si>
  <si>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</si>
  <si>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</si>
  <si>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</si>
  <si>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</si>
  <si>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</si>
  <si>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</si>
  <si>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</si>
  <si>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</si>
  <si>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</si>
  <si>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</si>
  <si>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</si>
  <si>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</si>
  <si>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</si>
  <si>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</si>
  <si>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</si>
  <si>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</si>
  <si>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</si>
  <si>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</si>
  <si>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</si>
  <si>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</si>
  <si>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</si>
  <si>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</si>
  <si>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</si>
  <si>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</si>
  <si>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</si>
  <si>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</si>
  <si>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</si>
  <si>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</si>
  <si>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</si>
  <si>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</si>
  <si>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</si>
  <si>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</si>
  <si>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</si>
  <si>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</si>
  <si>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</si>
  <si>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</si>
  <si>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</si>
  <si>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</si>
  <si>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</si>
  <si>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</si>
  <si>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</si>
  <si>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</si>
  <si>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</si>
  <si>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</si>
  <si>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</si>
  <si>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</si>
  <si>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</si>
  <si>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</si>
  <si>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</si>
  <si>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</si>
  <si>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</si>
  <si>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</si>
  <si>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</si>
  <si>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</si>
  <si>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</si>
  <si>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</si>
  <si>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</si>
  <si>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</si>
  <si>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</si>
  <si>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</si>
  <si>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</si>
  <si>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</si>
  <si>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</si>
  <si>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</si>
  <si>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</si>
  <si>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</si>
  <si>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</si>
  <si>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</si>
  <si>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</si>
  <si>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</si>
  <si>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</si>
  <si>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</si>
  <si>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</si>
  <si>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</si>
  <si>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</si>
  <si>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</si>
  <si>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</si>
  <si>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</si>
  <si>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</si>
  <si>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</si>
  <si>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</si>
  <si>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</si>
  <si>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</si>
  <si>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</si>
  <si>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</si>
  <si>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</si>
  <si>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</si>
  <si>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</si>
  <si>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</si>
  <si>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</si>
  <si>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</si>
  <si>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</si>
  <si>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</si>
  <si>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</si>
  <si>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</si>
  <si>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</si>
  <si>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</si>
  <si>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</si>
  <si>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</si>
  <si>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</si>
  <si>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</si>
  <si>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</si>
  <si>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</si>
  <si>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</si>
  <si>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</si>
  <si>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</si>
  <si>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</si>
  <si>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</si>
  <si>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</si>
  <si>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</si>
  <si>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</si>
  <si>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</si>
  <si>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</si>
  <si>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</si>
  <si>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</si>
  <si>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</si>
  <si>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</si>
  <si>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</si>
  <si>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</si>
  <si>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</si>
  <si>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</si>
  <si>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</si>
  <si>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</si>
  <si>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</si>
  <si>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</si>
  <si>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</si>
  <si>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</si>
  <si>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</si>
  <si>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</si>
  <si>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</si>
  <si>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</si>
  <si>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</si>
  <si>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</si>
  <si>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</si>
  <si>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</si>
  <si>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</si>
  <si>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</si>
  <si>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</si>
  <si>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</si>
  <si>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</si>
  <si>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</si>
  <si>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</si>
  <si>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</si>
  <si>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</si>
  <si>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</si>
  <si>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</si>
  <si>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</si>
  <si>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</si>
  <si>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</si>
  <si>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</si>
  <si>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</si>
  <si>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</si>
  <si>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</si>
  <si>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</si>
  <si>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</si>
  <si>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</si>
  <si>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</si>
  <si>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</si>
  <si>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</si>
  <si>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</si>
  <si>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</si>
  <si>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</si>
  <si>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</si>
  <si>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</si>
  <si>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</si>
  <si>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</si>
  <si>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</si>
  <si>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</si>
  <si>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</si>
  <si>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</si>
  <si>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</si>
  <si>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</si>
  <si>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</si>
  <si>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</si>
  <si>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</si>
  <si>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</si>
  <si>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</si>
  <si>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</si>
  <si>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</si>
  <si>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</si>
  <si>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</si>
  <si>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</si>
  <si>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</si>
  <si>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</si>
  <si>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</si>
  <si>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</si>
  <si>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</si>
  <si>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</si>
  <si>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</si>
  <si>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</si>
  <si>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</si>
  <si>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</si>
  <si>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</si>
  <si>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</si>
  <si>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</si>
  <si>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</si>
  <si>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</si>
  <si>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</si>
  <si>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</si>
  <si>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</si>
  <si>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</si>
  <si>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</si>
  <si>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</si>
  <si>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</si>
  <si>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</si>
  <si>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</si>
  <si>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</si>
  <si>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</si>
  <si>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</si>
  <si>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</si>
  <si>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</si>
  <si>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</si>
  <si>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</si>
  <si>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</si>
  <si>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</si>
  <si>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</si>
  <si>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</si>
  <si>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</si>
  <si>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</si>
  <si>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</si>
  <si>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</si>
  <si>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</si>
  <si>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</si>
  <si>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</si>
  <si>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</si>
  <si>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</si>
  <si>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</si>
  <si>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</si>
  <si>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</si>
  <si>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</si>
  <si>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</si>
  <si>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</si>
  <si>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</si>
  <si>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</si>
  <si>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</si>
  <si>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</si>
  <si>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</si>
  <si>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</si>
  <si>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</si>
  <si>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</si>
  <si>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</si>
  <si>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</si>
  <si>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</si>
  <si>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</si>
  <si>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</si>
  <si>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</si>
  <si>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</si>
  <si>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</si>
  <si>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</si>
  <si>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</si>
  <si>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</si>
  <si>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</si>
  <si>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</si>
  <si>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</si>
  <si>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</si>
  <si>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</si>
  <si>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</si>
  <si>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</si>
  <si>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</si>
  <si>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</si>
  <si>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</si>
  <si>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</si>
  <si>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</si>
  <si>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</si>
  <si>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</si>
  <si>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</si>
  <si>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</si>
  <si>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</si>
  <si>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</si>
  <si>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</si>
  <si>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</si>
  <si>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</si>
  <si>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</si>
  <si>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</si>
  <si>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</si>
  <si>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</si>
  <si>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</si>
  <si>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</si>
  <si>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</si>
  <si>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</si>
  <si>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</si>
  <si>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</si>
  <si>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</si>
  <si>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</si>
  <si>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</si>
  <si>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</si>
  <si>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</si>
  <si>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</si>
  <si>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</si>
  <si>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</si>
  <si>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</si>
  <si>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</si>
  <si>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</si>
  <si>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</si>
  <si>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</si>
  <si>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</si>
  <si>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</si>
  <si>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</si>
  <si>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</si>
  <si>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</si>
  <si>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</si>
  <si>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</si>
  <si>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</si>
  <si>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</si>
  <si>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</si>
  <si>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</si>
  <si>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</si>
  <si>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</si>
  <si>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</si>
  <si>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</si>
  <si>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</si>
  <si>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</si>
  <si>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</si>
  <si>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</si>
  <si>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</si>
  <si>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</si>
  <si>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</si>
  <si>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</si>
  <si>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</si>
  <si>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</si>
  <si>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</si>
  <si>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</si>
  <si>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</si>
  <si>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</si>
  <si>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</si>
  <si>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</si>
  <si>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</si>
  <si>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</si>
  <si>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</si>
  <si>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</si>
  <si>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</si>
  <si>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</si>
  <si>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</si>
  <si>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</si>
  <si>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</si>
  <si>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</si>
  <si>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</si>
  <si>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</si>
  <si>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</si>
  <si>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</si>
  <si>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</si>
  <si>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</si>
  <si>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</si>
  <si>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</si>
  <si>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</si>
  <si>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</si>
  <si>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</si>
  <si>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</si>
  <si>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</si>
  <si>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</si>
  <si>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</si>
  <si>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</si>
  <si>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</si>
  <si>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</si>
  <si>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</si>
  <si>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</si>
  <si>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</si>
  <si>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</si>
  <si>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</si>
  <si>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</si>
  <si>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</si>
  <si>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</si>
  <si>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</si>
  <si>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</si>
  <si>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</si>
  <si>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</si>
  <si>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</si>
  <si>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</si>
  <si>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</si>
  <si>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</si>
  <si>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</si>
  <si>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</si>
  <si>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</si>
  <si>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</si>
  <si>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</si>
  <si>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</si>
  <si>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</si>
  <si>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</si>
  <si>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</si>
  <si>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</si>
  <si>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</si>
  <si>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</si>
  <si>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</si>
  <si>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</si>
  <si>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</si>
  <si>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</si>
  <si>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</si>
  <si>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</si>
  <si>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</si>
  <si>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</si>
  <si>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</si>
  <si>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</si>
  <si>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</si>
  <si>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</si>
  <si>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</si>
  <si>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</si>
  <si>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</si>
  <si>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</si>
  <si>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</si>
  <si>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</si>
  <si>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</si>
  <si>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</si>
  <si>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</si>
  <si>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</si>
  <si>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</si>
  <si>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</si>
  <si>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</si>
  <si>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</si>
  <si>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</si>
  <si>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</si>
  <si>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</si>
  <si>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</si>
  <si>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</si>
  <si>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</si>
  <si>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</si>
  <si>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</si>
  <si>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</si>
  <si>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</si>
  <si>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</si>
  <si>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</si>
  <si>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</si>
  <si>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</si>
  <si>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</si>
  <si>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</si>
  <si>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</si>
  <si>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</si>
  <si>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</si>
  <si>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</si>
  <si>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</si>
  <si>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</si>
  <si>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</si>
  <si>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</si>
  <si>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</si>
  <si>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</si>
  <si>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</si>
  <si>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</si>
  <si>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</si>
  <si>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</si>
  <si>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</si>
  <si>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</si>
  <si>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</si>
  <si>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</si>
  <si>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</si>
  <si>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</si>
  <si>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</si>
  <si>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</si>
  <si>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</si>
  <si>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</si>
  <si>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</si>
  <si>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</si>
  <si>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</si>
  <si>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</si>
  <si>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</si>
  <si>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</si>
  <si>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</si>
  <si>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</si>
  <si>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</si>
  <si>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</si>
  <si>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</si>
  <si>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</si>
  <si>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</si>
  <si>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</si>
  <si>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</si>
  <si>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</si>
  <si>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</si>
  <si>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</si>
  <si>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</si>
  <si>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</si>
  <si>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</si>
  <si>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</si>
  <si>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</si>
  <si>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</si>
  <si>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</si>
  <si>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</si>
  <si>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</si>
  <si>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</si>
  <si>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</si>
  <si>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</si>
  <si>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</si>
  <si>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</si>
  <si>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</si>
  <si>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</si>
  <si>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</si>
  <si>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</si>
  <si>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</si>
  <si>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</si>
  <si>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</si>
  <si>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</si>
  <si>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</si>
  <si>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</si>
  <si>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</si>
  <si>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</si>
  <si>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</si>
  <si>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</si>
  <si>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</si>
  <si>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</si>
  <si>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</si>
  <si>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</si>
  <si>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</si>
  <si>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</si>
  <si>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</si>
  <si>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</si>
  <si>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</si>
  <si>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</si>
  <si>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</si>
  <si>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</si>
  <si>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</si>
  <si>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</si>
  <si>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</si>
  <si>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</si>
  <si>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</si>
  <si>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</si>
  <si>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</si>
  <si>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</si>
  <si>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</si>
  <si>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</si>
  <si>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</si>
  <si>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</si>
  <si>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</si>
  <si>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</si>
  <si>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</si>
  <si>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</si>
  <si>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</si>
  <si>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</si>
  <si>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</si>
  <si>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</si>
  <si>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</si>
  <si>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</si>
  <si>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</si>
  <si>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</si>
  <si>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</si>
  <si>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</si>
  <si>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</si>
  <si>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</si>
  <si>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</si>
  <si>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</si>
  <si>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</si>
  <si>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</si>
  <si>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</si>
  <si>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</si>
  <si>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</si>
  <si>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</si>
  <si>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</si>
  <si>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</si>
  <si>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</si>
  <si>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</si>
  <si>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</si>
  <si>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</si>
  <si>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</si>
  <si>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</si>
  <si>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</si>
  <si>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</si>
  <si>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</si>
  <si>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</si>
  <si>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</si>
  <si>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</si>
  <si>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</si>
  <si>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</si>
  <si>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</si>
  <si>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</si>
  <si>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</si>
  <si>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</si>
  <si>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</si>
  <si>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</si>
  <si>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</si>
  <si>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</si>
  <si>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</si>
  <si>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</si>
  <si>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</si>
  <si>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</si>
  <si>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</si>
  <si>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</si>
  <si>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</si>
  <si>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</si>
  <si>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</si>
  <si>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</si>
  <si>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</si>
  <si>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</si>
  <si>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</si>
  <si>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</si>
  <si>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</si>
  <si>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</si>
  <si>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</si>
  <si>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</si>
  <si>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</si>
  <si>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</si>
  <si>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</si>
  <si>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</si>
  <si>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</si>
  <si>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</si>
  <si>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</si>
  <si>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</si>
  <si>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</si>
  <si>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</si>
  <si>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</si>
  <si>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</si>
  <si>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</si>
  <si>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</si>
  <si>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</si>
  <si>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</si>
  <si>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</si>
  <si>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</si>
  <si>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</si>
  <si>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</si>
  <si>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</si>
  <si>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</si>
  <si>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</si>
  <si>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</si>
  <si>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</si>
  <si>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</si>
  <si>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</si>
  <si>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</si>
  <si>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</si>
  <si>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</si>
  <si>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</si>
  <si>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</si>
  <si>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</si>
  <si>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</si>
  <si>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</si>
  <si>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</si>
  <si>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</si>
  <si>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</si>
  <si>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</si>
  <si>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</si>
  <si>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</si>
  <si>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</si>
  <si>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</si>
  <si>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</si>
  <si>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</si>
  <si>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</si>
  <si>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</si>
  <si>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</si>
  <si>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</si>
  <si>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</si>
  <si>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</si>
  <si>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</si>
  <si>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</si>
  <si>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</si>
  <si>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</si>
  <si>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</si>
  <si>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</si>
  <si>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</si>
  <si>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</si>
  <si>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</si>
  <si>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</si>
  <si>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</si>
  <si>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</si>
  <si>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</si>
  <si>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</si>
  <si>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</si>
  <si>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</si>
  <si>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</si>
  <si>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</si>
  <si>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</si>
  <si>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</si>
  <si>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</si>
  <si>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</si>
  <si>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</si>
  <si>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</si>
  <si>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</si>
  <si>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</si>
  <si>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</si>
  <si>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</si>
  <si>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</si>
  <si>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</si>
  <si>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</si>
  <si>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</si>
  <si>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</si>
  <si>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</si>
  <si>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</si>
  <si>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</si>
  <si>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</si>
  <si>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</si>
  <si>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</si>
  <si>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</si>
  <si>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</si>
  <si>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</si>
  <si>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</si>
  <si>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</si>
  <si>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</si>
  <si>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</si>
  <si>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</si>
  <si>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</si>
  <si>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</si>
  <si>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</si>
  <si>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</si>
  <si>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</si>
  <si>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</si>
  <si>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</si>
  <si>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</si>
  <si>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</si>
  <si>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</si>
  <si>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</si>
  <si>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</si>
  <si>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</si>
  <si>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</si>
  <si>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</si>
  <si>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</si>
  <si>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</si>
  <si>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</si>
  <si>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</si>
  <si>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</si>
  <si>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</si>
  <si>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</si>
  <si>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</si>
  <si>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</si>
  <si>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</si>
  <si>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</si>
  <si>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</si>
  <si>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</si>
  <si>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</si>
  <si>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</si>
  <si>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</si>
  <si>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</si>
  <si>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</si>
  <si>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</si>
  <si>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</si>
  <si>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</si>
  <si>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</si>
  <si>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</si>
  <si>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</si>
  <si>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</si>
  <si>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</si>
  <si>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</si>
  <si>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</si>
  <si>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</si>
  <si>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</si>
  <si>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</si>
  <si>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</si>
  <si>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</si>
  <si>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</si>
  <si>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</si>
  <si>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</si>
  <si>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</si>
  <si>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</si>
  <si>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</si>
  <si>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</si>
  <si>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</si>
  <si>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</si>
  <si>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</si>
  <si>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</si>
  <si>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</si>
  <si>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</si>
  <si>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</si>
  <si>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</si>
  <si>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</si>
  <si>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</si>
  <si>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</si>
  <si>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</si>
  <si>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</si>
  <si>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</si>
  <si>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</si>
  <si>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</si>
  <si>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</si>
  <si>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</si>
  <si>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</si>
  <si>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</si>
  <si>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</si>
  <si>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</si>
  <si>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</si>
  <si>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</si>
  <si>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</si>
  <si>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</si>
  <si>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</si>
  <si>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</si>
  <si>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</si>
  <si>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</si>
  <si>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</si>
  <si>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</si>
  <si>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</si>
  <si>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</si>
  <si>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</si>
  <si>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</si>
  <si>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</si>
  <si>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</si>
  <si>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</si>
  <si>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</si>
  <si>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</si>
  <si>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</si>
  <si>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</si>
  <si>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</si>
  <si>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</si>
  <si>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</si>
  <si>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</si>
  <si>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</si>
  <si>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</si>
  <si>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</si>
  <si>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</si>
  <si>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</si>
  <si>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</si>
  <si>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</si>
  <si>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</si>
  <si>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</si>
  <si>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</si>
  <si>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</si>
  <si>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</si>
  <si>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</si>
  <si>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</si>
  <si>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</si>
  <si>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</si>
  <si>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</si>
  <si>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</si>
  <si>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</si>
  <si>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</si>
  <si>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</si>
  <si>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</si>
  <si>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</si>
  <si>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</si>
  <si>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</si>
  <si>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</si>
  <si>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</si>
  <si>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</si>
  <si>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</si>
  <si>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</si>
  <si>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</si>
  <si>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</si>
  <si>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</si>
  <si>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</si>
  <si>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</si>
  <si>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</si>
  <si>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</si>
  <si>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</si>
  <si>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</si>
  <si>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</si>
  <si>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</si>
  <si>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</si>
  <si>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</si>
  <si>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</si>
  <si>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</si>
  <si>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</si>
  <si>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</si>
  <si>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</si>
  <si>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</si>
  <si>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</si>
  <si>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</si>
  <si>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</si>
  <si>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</si>
  <si>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</si>
  <si>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</si>
  <si>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</si>
  <si>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</si>
  <si>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</si>
  <si>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</si>
  <si>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</si>
  <si>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</si>
  <si>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</si>
  <si>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</si>
  <si>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</si>
  <si>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</si>
  <si>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</si>
  <si>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</si>
  <si>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</si>
  <si>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</si>
  <si>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</si>
  <si>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</si>
  <si>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</si>
  <si>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</si>
  <si>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</si>
  <si>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</si>
  <si>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</si>
  <si>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</si>
  <si>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</si>
  <si>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</si>
  <si>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</si>
  <si>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</si>
  <si>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</si>
  <si>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</si>
  <si>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</si>
  <si>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</si>
  <si>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</si>
  <si>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</si>
  <si>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</si>
  <si>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</si>
  <si>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</si>
  <si>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</si>
  <si>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</si>
  <si>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</si>
  <si>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</si>
  <si>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</si>
  <si>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</si>
  <si>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</si>
  <si>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</si>
  <si>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</si>
  <si>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</si>
  <si>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</si>
  <si>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</si>
  <si>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</si>
  <si>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</si>
  <si>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</si>
  <si>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</si>
  <si>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</si>
  <si>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</si>
  <si>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</si>
  <si>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</si>
  <si>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</si>
  <si>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</si>
  <si>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</si>
  <si>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</si>
  <si>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</si>
  <si>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</si>
  <si>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</si>
  <si>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</si>
  <si>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</si>
  <si>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</si>
  <si>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</si>
  <si>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</si>
  <si>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</si>
  <si>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</si>
  <si>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</si>
  <si>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</si>
  <si>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</si>
  <si>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</si>
  <si>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</si>
  <si>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</si>
  <si>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</si>
  <si>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</si>
  <si>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</si>
  <si>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</si>
  <si>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</si>
  <si>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</si>
  <si>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</si>
  <si>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</si>
  <si>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</si>
  <si>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</si>
  <si>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</si>
  <si>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</si>
  <si>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</si>
  <si>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</si>
  <si>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</si>
  <si>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</si>
  <si>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</si>
  <si>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</si>
  <si>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</si>
  <si>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</si>
  <si>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</si>
  <si>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</si>
  <si>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</si>
  <si>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</si>
  <si>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</si>
  <si>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</si>
  <si>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</si>
  <si>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</si>
  <si>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</si>
  <si>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</si>
  <si>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</si>
  <si>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</si>
  <si>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</si>
  <si>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</si>
  <si>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</si>
  <si>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</si>
  <si>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</si>
  <si>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</si>
  <si>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</si>
  <si>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</si>
  <si>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</si>
  <si>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</si>
  <si>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</si>
  <si>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</si>
  <si>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</si>
  <si>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</si>
  <si>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</si>
  <si>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</si>
  <si>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</si>
  <si>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</si>
  <si>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</si>
  <si>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</si>
  <si>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</si>
  <si>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</si>
  <si>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</si>
  <si>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</si>
  <si>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</si>
  <si>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</si>
  <si>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</si>
  <si>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</si>
  <si>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</si>
  <si>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</si>
  <si>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</si>
  <si>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</si>
  <si>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</si>
  <si>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</si>
  <si>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</si>
  <si>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</si>
  <si>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</si>
  <si>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</si>
  <si>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</si>
  <si>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</si>
  <si>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</si>
  <si>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</si>
  <si>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</si>
  <si>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</si>
  <si>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</si>
  <si>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</si>
  <si>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</si>
  <si>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</si>
  <si>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</si>
  <si>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</si>
  <si>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</si>
  <si>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</si>
  <si>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</si>
  <si>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</si>
  <si>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</si>
  <si>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</si>
  <si>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</si>
  <si>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</si>
  <si>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</si>
  <si>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</si>
  <si>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</si>
  <si>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</si>
  <si>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</si>
  <si>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</si>
  <si>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</si>
  <si>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</si>
  <si>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</si>
  <si>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</si>
  <si>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</si>
  <si>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</si>
  <si>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</si>
  <si>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</si>
  <si>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</si>
  <si>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</si>
  <si>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</si>
  <si>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</si>
  <si>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</si>
  <si>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</si>
  <si>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</si>
  <si>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</si>
  <si>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</si>
  <si>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</si>
  <si>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</si>
  <si>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</si>
  <si>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</si>
  <si>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</si>
  <si>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</si>
  <si>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</si>
  <si>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</si>
  <si>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</si>
  <si>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</si>
  <si>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</si>
  <si>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</si>
  <si>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</si>
  <si>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</si>
  <si>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</si>
  <si>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</si>
  <si>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</si>
  <si>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</si>
  <si>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</si>
  <si>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</si>
  <si>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</si>
  <si>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</si>
  <si>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</si>
  <si>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</si>
  <si>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</si>
  <si>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</si>
  <si>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</si>
  <si>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</si>
  <si>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</si>
  <si>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</si>
  <si>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</si>
  <si>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</si>
  <si>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</si>
  <si>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</si>
  <si>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</si>
  <si>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</si>
  <si>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</si>
  <si>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</si>
  <si>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</si>
  <si>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</si>
  <si>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</si>
  <si>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</si>
  <si>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</si>
  <si>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</si>
  <si>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</si>
  <si>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</si>
  <si>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</si>
  <si>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</si>
  <si>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</si>
  <si>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</si>
  <si>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</si>
  <si>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</si>
  <si>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</si>
  <si>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</si>
  <si>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</si>
  <si>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</si>
  <si>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</si>
  <si>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</si>
  <si>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</si>
  <si>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</si>
  <si>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</si>
  <si>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</si>
  <si>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</si>
  <si>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</si>
  <si>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</si>
  <si>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</si>
  <si>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</si>
  <si>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</si>
  <si>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</si>
  <si>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</si>
  <si>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</si>
  <si>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</si>
  <si>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</si>
  <si>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</si>
  <si>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</si>
  <si>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</si>
  <si>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</si>
  <si>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</si>
  <si>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</si>
  <si>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</si>
  <si>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</si>
  <si>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</si>
  <si>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</si>
  <si>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</si>
  <si>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</si>
  <si>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</si>
  <si>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</si>
  <si>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</si>
  <si>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</si>
  <si>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</si>
  <si>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</si>
  <si>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</si>
  <si>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</si>
  <si>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</si>
  <si>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</si>
  <si>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</si>
  <si>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</si>
  <si>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</si>
  <si>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</si>
  <si>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</si>
  <si>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</si>
  <si>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</si>
  <si>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</si>
  <si>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</si>
  <si>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</si>
  <si>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</si>
  <si>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</si>
  <si>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</si>
  <si>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</si>
  <si>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</si>
  <si>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</si>
  <si>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</si>
  <si>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</si>
  <si>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</si>
  <si>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</si>
  <si>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</si>
  <si>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</si>
  <si>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</si>
  <si>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</si>
  <si>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</si>
  <si>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</si>
  <si>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</si>
  <si>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</si>
  <si>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</si>
  <si>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</si>
  <si>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</si>
  <si>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</si>
  <si>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</si>
  <si>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</si>
  <si>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</si>
  <si>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</si>
  <si>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</si>
  <si>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</si>
  <si>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</si>
  <si>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</si>
  <si>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</si>
  <si>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</si>
  <si>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</si>
  <si>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</si>
  <si>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</si>
  <si>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</si>
  <si>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</si>
  <si>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</si>
  <si>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</si>
  <si>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</si>
  <si>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</si>
  <si>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</si>
  <si>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</si>
  <si>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</si>
  <si>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</si>
  <si>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</si>
  <si>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</si>
  <si>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</si>
  <si>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</si>
  <si>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</si>
  <si>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</si>
  <si>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</si>
  <si>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</si>
  <si>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</si>
  <si>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</si>
  <si>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</si>
  <si>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</si>
  <si>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</si>
  <si>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</si>
  <si>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</si>
  <si>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</si>
  <si>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</si>
  <si>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</si>
  <si>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</si>
  <si>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</si>
  <si>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</si>
  <si>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</si>
  <si>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</si>
  <si>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</si>
  <si>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</si>
  <si>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</si>
  <si>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</si>
  <si>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</si>
  <si>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</si>
  <si>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</si>
  <si>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</si>
  <si>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</si>
  <si>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</si>
  <si>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</si>
  <si>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</si>
  <si>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</si>
  <si>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</si>
  <si>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</si>
  <si>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</si>
  <si>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</si>
  <si>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</si>
  <si>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</si>
  <si>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</si>
  <si>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</si>
  <si>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</si>
  <si>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</si>
  <si>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</si>
  <si>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</si>
  <si>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</si>
  <si>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</si>
  <si>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</si>
  <si>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</si>
  <si>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</si>
  <si>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</si>
  <si>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</si>
  <si>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</si>
  <si>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</si>
  <si>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</si>
  <si>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</si>
  <si>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</si>
  <si>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</si>
  <si>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</si>
  <si>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</si>
  <si>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</si>
  <si>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</si>
  <si>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</si>
  <si>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</si>
  <si>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</si>
  <si>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</si>
  <si>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</si>
  <si>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</si>
  <si>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</si>
  <si>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</si>
  <si>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</si>
  <si>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</si>
  <si>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</si>
  <si>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</si>
  <si>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</si>
  <si>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</si>
  <si>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</si>
  <si>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</si>
  <si>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</si>
  <si>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</si>
  <si>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</si>
  <si>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</si>
  <si>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</si>
  <si>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</si>
  <si>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</si>
  <si>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</si>
  <si>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</si>
  <si>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</si>
  <si>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</si>
  <si>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</si>
  <si>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</si>
  <si>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</si>
  <si>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</si>
  <si>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</si>
  <si>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</si>
  <si>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</si>
  <si>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</si>
  <si>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</si>
  <si>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</si>
  <si>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</si>
  <si>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</si>
  <si>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</si>
  <si>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</si>
  <si>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</si>
  <si>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</si>
  <si>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</si>
  <si>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</si>
  <si>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</si>
  <si>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</si>
  <si>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</si>
  <si>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</si>
  <si>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</si>
  <si>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</si>
  <si>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</si>
  <si>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</si>
  <si>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</si>
  <si>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</si>
  <si>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</si>
  <si>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</si>
  <si>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</si>
  <si>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</si>
  <si>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</si>
  <si>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</si>
  <si>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</si>
  <si>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</si>
  <si>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</si>
  <si>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</si>
  <si>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</si>
  <si>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</si>
  <si>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</si>
  <si>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</si>
  <si>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</si>
  <si>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</si>
  <si>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</si>
  <si>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</si>
  <si>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</si>
  <si>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</si>
  <si>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</si>
  <si>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</si>
  <si>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</si>
  <si>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</si>
  <si>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</si>
  <si>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</si>
  <si>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</si>
  <si>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</si>
  <si>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</si>
  <si>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</si>
  <si>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</si>
  <si>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</si>
  <si>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</si>
  <si>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</si>
  <si>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</si>
  <si>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</si>
  <si>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</si>
  <si>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</si>
  <si>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</si>
  <si>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</si>
  <si>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</si>
  <si>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</si>
  <si>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</si>
  <si>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</si>
  <si>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</si>
  <si>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</si>
  <si>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</si>
  <si>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</si>
  <si>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</si>
  <si>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</si>
  <si>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</si>
  <si>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</si>
  <si>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</si>
  <si>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</si>
  <si>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</si>
  <si>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</si>
  <si>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</si>
  <si>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</si>
  <si>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</si>
  <si>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</si>
  <si>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</si>
  <si>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</si>
  <si>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</si>
  <si>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</si>
  <si>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</si>
  <si>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</si>
  <si>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</si>
  <si>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</si>
  <si>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</si>
  <si>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</si>
  <si>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</si>
  <si>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</si>
  <si>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</si>
  <si>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</si>
  <si>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</si>
  <si>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</si>
  <si>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</si>
  <si>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</si>
  <si>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</si>
  <si>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</si>
  <si>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</si>
  <si>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</si>
  <si>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</si>
  <si>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</si>
  <si>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</si>
  <si>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</si>
  <si>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</si>
  <si>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</si>
  <si>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</si>
  <si>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</si>
  <si>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</si>
  <si>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</si>
  <si>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</si>
  <si>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</si>
  <si>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</si>
  <si>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</si>
  <si>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</si>
  <si>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</si>
  <si>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</si>
  <si>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</si>
  <si>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</si>
  <si>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</si>
  <si>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</si>
  <si>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</si>
  <si>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</si>
  <si>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</si>
  <si>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</si>
  <si>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</si>
  <si>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</si>
  <si>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</si>
  <si>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</si>
  <si>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</si>
  <si>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</si>
  <si>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</si>
  <si>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</si>
  <si>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</si>
  <si>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</si>
  <si>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</si>
  <si>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</si>
  <si>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</si>
  <si>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</si>
  <si>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</si>
  <si>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</si>
  <si>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</si>
  <si>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</si>
  <si>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</si>
  <si>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</si>
  <si>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</si>
  <si>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</si>
  <si>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</si>
  <si>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</si>
  <si>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</si>
  <si>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</si>
  <si>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</si>
  <si>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</si>
  <si>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</si>
  <si>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</si>
  <si>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</si>
  <si>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</si>
  <si>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</si>
  <si>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</si>
  <si>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</si>
  <si>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</si>
  <si>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</si>
  <si>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</si>
  <si>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</si>
  <si>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</si>
  <si>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</si>
  <si>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</si>
  <si>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</si>
  <si>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</si>
  <si>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</si>
  <si>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</si>
  <si>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</si>
  <si>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</si>
  <si>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</si>
  <si>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</si>
  <si>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</si>
  <si>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</si>
  <si>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</si>
  <si>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</si>
  <si>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</si>
  <si>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</si>
  <si>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</si>
  <si>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</si>
  <si>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</si>
  <si>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</si>
  <si>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</si>
  <si>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</si>
  <si>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</si>
  <si>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</si>
  <si>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</si>
  <si>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</si>
  <si>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</si>
  <si>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</si>
  <si>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</si>
  <si>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</si>
  <si>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</si>
  <si>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</si>
  <si>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</si>
  <si>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</si>
  <si>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</si>
  <si>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</si>
  <si>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</si>
  <si>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</si>
  <si>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</si>
  <si>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</si>
  <si>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</si>
  <si>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</si>
  <si>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</si>
  <si>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</si>
  <si>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</si>
  <si>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</si>
  <si>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</si>
  <si>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</si>
  <si>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</si>
  <si>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</si>
  <si>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</si>
  <si>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</si>
  <si>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</si>
  <si>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</si>
  <si>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</si>
  <si>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</si>
  <si>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</si>
  <si>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</si>
  <si>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</si>
  <si>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</si>
  <si>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</si>
  <si>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</si>
  <si>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</si>
  <si>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</si>
  <si>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</si>
  <si>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</si>
  <si>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</si>
  <si>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</si>
  <si>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</si>
  <si>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</si>
  <si>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</si>
  <si>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</si>
  <si>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</si>
  <si>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</si>
  <si>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</si>
  <si>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</si>
  <si>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</si>
  <si>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</si>
  <si>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</si>
  <si>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</si>
  <si>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</si>
  <si>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</si>
  <si>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</si>
  <si>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</si>
  <si>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</si>
  <si>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</si>
  <si>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</si>
  <si>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</si>
  <si>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</si>
  <si>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</si>
  <si>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</si>
  <si>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</si>
  <si>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</si>
  <si>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</si>
  <si>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</si>
  <si>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</si>
  <si>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</si>
  <si>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</si>
  <si>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</si>
  <si>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</si>
  <si>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</si>
  <si>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</si>
  <si>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</si>
  <si>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</si>
  <si>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</si>
  <si>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</si>
  <si>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</si>
  <si>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</si>
  <si>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</si>
  <si>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</si>
  <si>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</si>
  <si>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</si>
  <si>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</si>
  <si>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</si>
  <si>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</si>
  <si>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</si>
  <si>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</si>
  <si>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</si>
  <si>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</si>
  <si>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</si>
  <si>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</si>
  <si>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</si>
  <si>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</si>
  <si>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</si>
  <si>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</si>
  <si>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</si>
  <si>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</si>
  <si>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</si>
  <si>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</si>
  <si>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</si>
  <si>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</si>
  <si>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</si>
  <si>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</si>
  <si>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</si>
  <si>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</si>
  <si>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</si>
  <si>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</si>
  <si>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</si>
  <si>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</si>
  <si>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</si>
  <si>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</si>
  <si>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</si>
  <si>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</si>
  <si>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</si>
  <si>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</si>
  <si>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</si>
  <si>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</si>
  <si>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</si>
  <si>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</si>
  <si>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</si>
  <si>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</si>
  <si>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</si>
  <si>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</si>
  <si>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</si>
  <si>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</si>
  <si>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</si>
  <si>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</si>
  <si>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</si>
  <si>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</si>
  <si>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</si>
  <si>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</si>
  <si>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</si>
  <si>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</si>
  <si>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</si>
  <si>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</si>
  <si>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</si>
  <si>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</si>
  <si>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</si>
  <si>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</si>
  <si>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</si>
  <si>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</si>
  <si>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</si>
  <si>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</si>
  <si>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</si>
  <si>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</si>
  <si>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</si>
  <si>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</si>
  <si>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</si>
  <si>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</si>
  <si>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</si>
  <si>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</si>
  <si>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</si>
  <si>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</si>
  <si>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</si>
  <si>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</si>
  <si>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</si>
  <si>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</si>
  <si>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</si>
  <si>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</si>
  <si>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</si>
  <si>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</si>
  <si>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</si>
  <si>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</si>
  <si>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</si>
  <si>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</si>
  <si>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</si>
  <si>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</si>
  <si>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</si>
  <si>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</si>
  <si>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</si>
  <si>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</si>
  <si>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</si>
  <si>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</si>
  <si>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</si>
  <si>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</si>
  <si>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</si>
  <si>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</si>
  <si>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</si>
  <si>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</si>
  <si>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</si>
  <si>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</si>
  <si>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</si>
  <si>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</si>
  <si>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</si>
  <si>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</si>
  <si>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</si>
  <si>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</si>
  <si>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</si>
  <si>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</si>
  <si>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</si>
  <si>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</si>
  <si>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</si>
  <si>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</si>
  <si>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</si>
  <si>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</si>
  <si>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</si>
  <si>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</si>
  <si>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</si>
  <si>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</si>
  <si>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</si>
  <si>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</si>
  <si>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</si>
  <si>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</si>
  <si>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</si>
  <si>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</si>
  <si>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</si>
  <si>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</si>
  <si>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</si>
  <si>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</si>
  <si>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</si>
  <si>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</si>
  <si>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</si>
  <si>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</si>
  <si>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</si>
  <si>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</si>
  <si>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</si>
  <si>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</si>
  <si>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</si>
  <si>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</si>
  <si>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</si>
  <si>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</si>
  <si>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</si>
  <si>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</si>
  <si>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</si>
  <si>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</si>
  <si>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</si>
  <si>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</si>
  <si>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</si>
  <si>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</si>
  <si>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</si>
  <si>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</si>
  <si>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</si>
  <si>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</si>
  <si>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</si>
  <si>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</si>
  <si>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</si>
  <si>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</si>
  <si>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</si>
  <si>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</si>
  <si>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</si>
  <si>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</si>
  <si>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</si>
  <si>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</si>
  <si>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</si>
  <si>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</si>
  <si>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</si>
  <si>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</si>
  <si>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</si>
  <si>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</si>
  <si>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</si>
  <si>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</si>
  <si>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</si>
  <si>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</si>
  <si>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</si>
  <si>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</si>
  <si>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</si>
  <si>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</si>
  <si>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</si>
  <si>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</si>
  <si>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</si>
  <si>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</si>
  <si>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</si>
  <si>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</si>
  <si>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</si>
  <si>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</si>
  <si>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</si>
  <si>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</si>
  <si>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</si>
  <si>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</si>
  <si>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</si>
  <si>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</si>
  <si>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</si>
  <si>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</si>
  <si>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</si>
  <si>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</si>
  <si>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</si>
  <si>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</si>
  <si>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</si>
  <si>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</si>
  <si>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</si>
  <si>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</si>
  <si>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</si>
  <si>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</si>
  <si>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</si>
  <si>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</si>
  <si>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</si>
  <si>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</si>
  <si>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</si>
  <si>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</si>
  <si>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</si>
  <si>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</si>
  <si>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</si>
  <si>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</si>
  <si>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</si>
  <si>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</si>
  <si>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</si>
  <si>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</si>
  <si>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</si>
  <si>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</si>
  <si>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</si>
  <si>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</si>
  <si>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</si>
  <si>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</si>
  <si>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</si>
  <si>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</si>
  <si>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</si>
  <si>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</si>
  <si>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</si>
  <si>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</si>
  <si>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</si>
  <si>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</si>
  <si>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</si>
  <si>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</si>
  <si>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</si>
  <si>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</si>
  <si>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</si>
  <si>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</si>
  <si>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</si>
  <si>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</si>
  <si>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</si>
  <si>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</si>
  <si>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</si>
  <si>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</si>
  <si>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</si>
  <si>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</si>
  <si>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</si>
  <si>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</si>
  <si>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</si>
  <si>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</si>
  <si>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</si>
  <si>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</si>
  <si>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</si>
  <si>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</si>
  <si>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</si>
  <si>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</si>
  <si>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</si>
  <si>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</si>
  <si>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</si>
  <si>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</si>
  <si>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</si>
  <si>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</si>
  <si>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</si>
  <si>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</si>
  <si>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</si>
  <si>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</si>
  <si>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</si>
  <si>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</si>
  <si>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</si>
  <si>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</si>
  <si>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</si>
  <si>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</si>
  <si>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</si>
  <si>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</si>
  <si>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</si>
  <si>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</si>
  <si>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</si>
  <si>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</si>
  <si>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</si>
  <si>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</si>
  <si>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</si>
  <si>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</si>
  <si>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</si>
  <si>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</si>
  <si>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</si>
  <si>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</si>
  <si>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</si>
  <si>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</si>
  <si>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</si>
  <si>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</si>
  <si>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</si>
  <si>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</si>
  <si>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</si>
  <si>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</si>
  <si>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</si>
  <si>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</si>
  <si>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</si>
  <si>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</si>
  <si>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</si>
  <si>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</si>
  <si>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</si>
  <si>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</si>
  <si>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</si>
  <si>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</si>
  <si>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</si>
  <si>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</si>
  <si>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</si>
  <si>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</si>
  <si>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</si>
  <si>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</si>
  <si>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</si>
  <si>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</si>
  <si>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</si>
  <si>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</si>
  <si>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</si>
  <si>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</si>
  <si>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</si>
  <si>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</si>
  <si>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</si>
  <si>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</si>
  <si>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</si>
  <si>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</si>
  <si>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</si>
  <si>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</si>
  <si>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</si>
  <si>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</si>
  <si>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</si>
  <si>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</si>
  <si>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</si>
  <si>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</si>
  <si>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</si>
  <si>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</si>
  <si>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</si>
  <si>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</si>
  <si>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</si>
  <si>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</si>
  <si>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</si>
  <si>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</si>
  <si>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</si>
  <si>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</si>
  <si>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</si>
  <si>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</si>
  <si>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</si>
  <si>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</si>
  <si>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</si>
  <si>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</si>
  <si>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</si>
  <si>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</si>
  <si>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</si>
  <si>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</si>
  <si>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</si>
  <si>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</si>
  <si>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</si>
  <si>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</si>
  <si>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</si>
  <si>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</si>
  <si>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</si>
  <si>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</si>
  <si>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</si>
  <si>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</si>
  <si>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</si>
  <si>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</si>
  <si>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</si>
  <si>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</si>
  <si>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</si>
  <si>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</si>
  <si>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</si>
  <si>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</si>
  <si>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</si>
  <si>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</si>
  <si>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</si>
  <si>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</si>
  <si>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</si>
  <si>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</si>
  <si>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</si>
  <si>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</si>
  <si>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</si>
  <si>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</si>
  <si>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</si>
  <si>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</si>
  <si>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</si>
  <si>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</si>
  <si>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</si>
  <si>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</si>
  <si>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</si>
  <si>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</si>
  <si>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</si>
  <si>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</si>
  <si>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</si>
  <si>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</si>
  <si>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</si>
  <si>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</si>
  <si>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</si>
  <si>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</si>
  <si>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</si>
  <si>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</si>
  <si>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</si>
  <si>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</si>
  <si>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</si>
  <si>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</si>
  <si>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</si>
  <si>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</si>
  <si>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</si>
  <si>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</si>
  <si>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</si>
  <si>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</si>
  <si>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</si>
  <si>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</si>
  <si>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</si>
  <si>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</si>
  <si>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</si>
  <si>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</si>
  <si>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</si>
  <si>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</si>
  <si>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</si>
  <si>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</si>
  <si>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</si>
  <si>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</si>
  <si>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</si>
  <si>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</si>
  <si>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</si>
  <si>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</si>
  <si>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</si>
  <si>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</si>
  <si>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</si>
  <si>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</si>
  <si>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</si>
  <si>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</si>
  <si>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</si>
  <si>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</si>
  <si>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</si>
  <si>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</si>
  <si>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</si>
  <si>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</si>
  <si>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</si>
  <si>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</si>
  <si>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</si>
  <si>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</si>
  <si>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</si>
  <si>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</si>
  <si>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</si>
  <si>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</si>
  <si>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</si>
  <si>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</si>
  <si>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</si>
  <si>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</si>
  <si>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</si>
  <si>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</si>
  <si>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</si>
  <si>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</si>
  <si>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</si>
  <si>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</si>
  <si>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</si>
  <si>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</si>
  <si>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</si>
  <si>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</si>
  <si>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</si>
  <si>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</si>
  <si>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</si>
  <si>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</si>
  <si>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</si>
  <si>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</si>
  <si>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</si>
  <si>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</si>
  <si>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</si>
  <si>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</si>
  <si>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</si>
  <si>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</si>
  <si>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</si>
  <si>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</si>
  <si>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</si>
  <si>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</si>
  <si>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</si>
  <si>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</si>
  <si>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</si>
  <si>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</si>
  <si>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</si>
  <si>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</si>
  <si>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</si>
  <si>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</si>
  <si>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</si>
  <si>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</si>
  <si>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</si>
  <si>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</si>
  <si>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</si>
  <si>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</si>
  <si>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</si>
  <si>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</si>
  <si>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</si>
  <si>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</si>
  <si>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</si>
  <si>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</si>
  <si>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</si>
  <si>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</si>
  <si>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</si>
  <si>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</si>
  <si>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</si>
  <si>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</si>
  <si>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</si>
  <si>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</si>
  <si>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</si>
  <si>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</si>
  <si>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</si>
  <si>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</si>
  <si>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</si>
  <si>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</si>
  <si>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</si>
  <si>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</si>
  <si>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</si>
  <si>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</si>
  <si>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</si>
  <si>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</si>
  <si>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</si>
  <si>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</si>
  <si>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</si>
  <si>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</si>
  <si>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</si>
  <si>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</si>
  <si>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</si>
  <si>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</si>
  <si>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</si>
  <si>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</si>
  <si>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</si>
  <si>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</si>
  <si>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</si>
  <si>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</si>
  <si>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</si>
  <si>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</si>
  <si>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</si>
  <si>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</si>
  <si>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</si>
  <si>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</si>
  <si>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</si>
  <si>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</si>
  <si>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</si>
  <si>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</si>
  <si>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</si>
  <si>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</si>
  <si>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</si>
  <si>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</si>
  <si>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</si>
  <si>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</si>
  <si>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</si>
  <si>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</si>
  <si>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</si>
  <si>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</si>
  <si>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</si>
  <si>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</si>
  <si>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</si>
  <si>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</si>
  <si>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</si>
  <si>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</si>
  <si>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</si>
  <si>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</si>
  <si>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</si>
  <si>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</si>
  <si>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</si>
  <si>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</si>
  <si>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</si>
  <si>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</si>
  <si>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</si>
  <si>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</si>
  <si>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</si>
  <si>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</si>
  <si>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</si>
  <si>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</si>
  <si>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</si>
  <si>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</si>
  <si>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</si>
  <si>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</si>
  <si>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</si>
  <si>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</si>
  <si>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</si>
  <si>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</si>
  <si>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</si>
  <si>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</si>
  <si>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</si>
  <si>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</si>
  <si>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</si>
  <si>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</si>
  <si>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</si>
  <si>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</si>
  <si>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</si>
  <si>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</si>
  <si>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</si>
  <si>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</si>
  <si>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</si>
  <si>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</si>
  <si>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</si>
  <si>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</si>
  <si>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</si>
  <si>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</si>
  <si>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</si>
  <si>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</si>
  <si>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</si>
  <si>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</si>
  <si>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</si>
  <si>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</si>
  <si>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</si>
  <si>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</si>
  <si>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</si>
  <si>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</si>
  <si>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</si>
  <si>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</si>
  <si>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</si>
  <si>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</si>
  <si>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</si>
  <si>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</si>
  <si>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</si>
  <si>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</si>
  <si>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</si>
  <si>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</si>
  <si>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</si>
  <si>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</si>
  <si>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</si>
  <si>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</si>
  <si>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</si>
  <si>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</si>
  <si>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</si>
  <si>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</si>
  <si>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</si>
  <si>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</si>
  <si>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</si>
  <si>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</si>
  <si>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</si>
  <si>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</si>
  <si>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</si>
  <si>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</si>
  <si>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</si>
  <si>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</si>
  <si>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</si>
  <si>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</si>
  <si>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</si>
  <si>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</si>
  <si>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</si>
  <si>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</si>
  <si>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</si>
  <si>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</si>
  <si>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</si>
  <si>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</si>
  <si>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</si>
  <si>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</si>
  <si>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</si>
  <si>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</si>
  <si>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</si>
  <si>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</si>
  <si>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</si>
  <si>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</si>
  <si>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</si>
  <si>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</si>
  <si>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</si>
  <si>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</si>
  <si>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</si>
  <si>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</si>
  <si>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</si>
  <si>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</si>
  <si>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</si>
  <si>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</si>
  <si>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</si>
  <si>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</si>
  <si>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</si>
  <si>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</si>
  <si>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</si>
  <si>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</si>
  <si>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</si>
  <si>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</si>
  <si>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</si>
  <si>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</si>
  <si>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</si>
  <si>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</si>
  <si>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</si>
  <si>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</si>
  <si>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</si>
  <si>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</si>
  <si>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</si>
  <si>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</si>
  <si>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</si>
  <si>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</si>
  <si>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</si>
  <si>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</si>
  <si>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</si>
  <si>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</si>
  <si>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</si>
  <si>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</si>
  <si>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</si>
  <si>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</si>
  <si>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</si>
  <si>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</si>
  <si>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</si>
  <si>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</si>
  <si>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</si>
  <si>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</si>
  <si>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</si>
  <si>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</si>
  <si>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</si>
  <si>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</si>
  <si>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</si>
  <si>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</si>
  <si>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</si>
  <si>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</si>
  <si>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</si>
  <si>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</si>
  <si>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</si>
  <si>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</si>
  <si>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</si>
  <si>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</si>
  <si>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</si>
  <si>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</si>
  <si>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</si>
  <si>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</si>
  <si>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</si>
  <si>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</si>
  <si>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</si>
  <si>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</si>
  <si>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</si>
  <si>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</si>
  <si>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</si>
  <si>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</si>
  <si>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</si>
  <si>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</si>
  <si>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</si>
  <si>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</si>
  <si>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</si>
  <si>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</si>
  <si>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</si>
  <si>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</si>
  <si>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</si>
  <si>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</si>
  <si>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</si>
  <si>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</si>
  <si>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</si>
  <si>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</si>
  <si>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</si>
  <si>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</si>
  <si>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</si>
  <si>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</si>
  <si>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</si>
  <si>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</si>
  <si>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</si>
  <si>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</si>
  <si>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</si>
  <si>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</si>
  <si>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</si>
  <si>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</si>
  <si>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</si>
  <si>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</si>
  <si>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</si>
  <si>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</si>
  <si>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</si>
  <si>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</si>
  <si>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</si>
  <si>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</si>
  <si>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</si>
  <si>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</si>
  <si>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</si>
  <si>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</si>
  <si>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</si>
  <si>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</si>
  <si>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</si>
  <si>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</si>
  <si>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</si>
  <si>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</si>
  <si>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</si>
  <si>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</si>
  <si>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</si>
  <si>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</si>
  <si>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</si>
  <si>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</si>
  <si>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</si>
  <si>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</si>
  <si>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</si>
  <si>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</si>
  <si>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</si>
  <si>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</si>
  <si>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</si>
  <si>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</si>
  <si>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</si>
  <si>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</si>
  <si>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</si>
  <si>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</si>
  <si>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</si>
  <si>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</si>
  <si>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</si>
  <si>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</si>
  <si>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</si>
  <si>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</si>
  <si>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</si>
  <si>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</si>
  <si>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</si>
  <si>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</si>
  <si>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</si>
  <si>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</si>
  <si>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</si>
  <si>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</si>
  <si>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</si>
  <si>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</si>
  <si>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</si>
  <si>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</si>
  <si>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</si>
  <si>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</si>
  <si>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</si>
  <si>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</si>
  <si>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</si>
  <si>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</si>
  <si>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</si>
  <si>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</si>
  <si>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</si>
  <si>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</si>
  <si>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</si>
  <si>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</si>
  <si>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</si>
  <si>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</si>
  <si>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</si>
  <si>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</si>
  <si>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</si>
  <si>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</si>
  <si>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</si>
  <si>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</si>
  <si>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</si>
  <si>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</si>
  <si>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</si>
  <si>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</si>
  <si>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</si>
  <si>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</si>
  <si>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</si>
  <si>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</si>
  <si>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</si>
  <si>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</si>
  <si>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</si>
  <si>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</si>
  <si>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</si>
  <si>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</si>
  <si>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</si>
  <si>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</si>
  <si>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</si>
  <si>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</si>
  <si>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</si>
  <si>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</si>
  <si>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</si>
  <si>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</si>
  <si>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</si>
  <si>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</si>
  <si>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</si>
  <si>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</si>
  <si>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</si>
  <si>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</si>
  <si>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</si>
  <si>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</si>
  <si>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</si>
  <si>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</si>
  <si>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</si>
  <si>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</si>
  <si>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</si>
  <si>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</si>
  <si>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</si>
  <si>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</si>
  <si>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</si>
  <si>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</si>
  <si>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</si>
  <si>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</si>
  <si>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</si>
  <si>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</si>
  <si>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</si>
  <si>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</si>
  <si>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</si>
  <si>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</si>
  <si>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</si>
  <si>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</si>
  <si>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</si>
  <si>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</si>
  <si>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</si>
  <si>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</si>
  <si>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</si>
  <si>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</si>
  <si>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</si>
  <si>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</si>
  <si>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</si>
  <si>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</si>
  <si>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</si>
  <si>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</si>
  <si>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</si>
  <si>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</si>
  <si>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</si>
  <si>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</si>
  <si>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</si>
  <si>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</si>
  <si>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</si>
  <si>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</si>
  <si>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</si>
  <si>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</si>
  <si>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</si>
  <si>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</si>
  <si>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</si>
  <si>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</si>
  <si>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</si>
  <si>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</si>
  <si>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</si>
  <si>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</si>
  <si>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</si>
  <si>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</si>
  <si>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</si>
  <si>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</si>
  <si>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</si>
  <si>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</si>
  <si>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</si>
  <si>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</si>
  <si>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</si>
  <si>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</si>
  <si>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</si>
  <si>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</si>
  <si>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</si>
  <si>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</si>
  <si>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</si>
  <si>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</si>
  <si>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</si>
  <si>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</si>
  <si>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</si>
  <si>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</si>
  <si>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</si>
  <si>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</si>
  <si>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</si>
  <si>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</si>
  <si>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</si>
  <si>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</si>
  <si>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</si>
  <si>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</si>
  <si>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</si>
  <si>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</si>
  <si>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</si>
  <si>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</si>
  <si>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</si>
  <si>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</si>
  <si>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</si>
  <si>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</si>
  <si>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</si>
  <si>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</si>
  <si>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</si>
  <si>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</si>
  <si>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</si>
  <si>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</si>
  <si>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</si>
  <si>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</si>
  <si>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</si>
  <si>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</si>
  <si>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</si>
  <si>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</si>
  <si>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</si>
  <si>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</si>
  <si>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</si>
  <si>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</si>
  <si>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</si>
  <si>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</si>
  <si>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</si>
  <si>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</si>
  <si>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</si>
  <si>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</si>
  <si>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</si>
  <si>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</si>
  <si>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</si>
  <si>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</si>
  <si>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</si>
  <si>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</si>
  <si>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</si>
  <si>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</si>
  <si>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</si>
  <si>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</si>
  <si>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</si>
  <si>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</si>
  <si>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</si>
  <si>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</si>
  <si>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</si>
  <si>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</si>
  <si>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</si>
  <si>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</si>
  <si>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</si>
  <si>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</si>
  <si>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</si>
  <si>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</si>
  <si>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</si>
  <si>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</si>
  <si>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</si>
  <si>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</si>
  <si>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</si>
  <si>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</si>
  <si>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</si>
  <si>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</si>
  <si>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</si>
  <si>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</si>
  <si>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</si>
  <si>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</si>
  <si>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</si>
  <si>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</si>
  <si>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</si>
  <si>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</si>
  <si>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</si>
  <si>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</si>
  <si>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</si>
  <si>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</si>
  <si>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</si>
  <si>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</si>
  <si>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</si>
  <si>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</si>
  <si>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</si>
  <si>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</si>
  <si>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</si>
  <si>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</si>
  <si>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</si>
  <si>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</si>
  <si>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</si>
  <si>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</si>
  <si>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</si>
  <si>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</si>
  <si>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</si>
  <si>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</si>
  <si>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</si>
  <si>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</si>
  <si>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</si>
  <si>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</si>
  <si>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</si>
  <si>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</si>
  <si>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</si>
  <si>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</si>
  <si>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</si>
  <si>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</si>
  <si>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</si>
  <si>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</si>
  <si>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</si>
  <si>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</si>
  <si>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</si>
  <si>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</si>
  <si>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</si>
  <si>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</si>
  <si>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</si>
  <si>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</si>
  <si>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</si>
  <si>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</si>
  <si>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</si>
  <si>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</si>
  <si>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</si>
  <si>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</si>
  <si>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</si>
  <si>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</si>
  <si>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</si>
  <si>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</si>
  <si>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</si>
  <si>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</si>
  <si>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</si>
  <si>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</si>
  <si>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</si>
  <si>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</si>
  <si>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</si>
  <si>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</si>
  <si>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</si>
  <si>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</si>
  <si>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</si>
  <si>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</si>
  <si>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</si>
  <si>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</si>
  <si>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</si>
  <si>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</si>
  <si>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</si>
  <si>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</si>
  <si>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</si>
  <si>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</si>
  <si>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</si>
  <si>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</si>
  <si>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</si>
  <si>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</si>
  <si>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</si>
  <si>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</si>
  <si>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</si>
  <si>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</si>
  <si>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</si>
  <si>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</si>
  <si>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</si>
  <si>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</si>
  <si>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</si>
  <si>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</si>
  <si>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</si>
  <si>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</si>
  <si>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</si>
  <si>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</si>
  <si>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</si>
  <si>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</si>
  <si>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</si>
  <si>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</si>
  <si>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</si>
  <si>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</si>
  <si>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</si>
  <si>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</si>
  <si>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</si>
  <si>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</si>
  <si>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</si>
  <si>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</si>
  <si>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</si>
  <si>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</si>
  <si>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</si>
  <si>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</si>
  <si>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</si>
  <si>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</si>
  <si>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</si>
  <si>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</si>
  <si>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</si>
  <si>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</si>
  <si>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</si>
  <si>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</si>
  <si>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</si>
  <si>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</si>
  <si>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</si>
  <si>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</si>
  <si>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</si>
  <si>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</si>
  <si>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</si>
  <si>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</si>
  <si>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</si>
  <si>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</si>
  <si>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</si>
  <si>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</si>
  <si>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</si>
  <si>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</si>
  <si>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</si>
  <si>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</si>
  <si>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</si>
  <si>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</si>
  <si>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</si>
  <si>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</si>
  <si>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</si>
  <si>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</si>
  <si>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</si>
  <si>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</si>
  <si>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</si>
  <si>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</si>
  <si>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</si>
  <si>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</si>
  <si>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</si>
  <si>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</si>
  <si>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</si>
  <si>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</si>
  <si>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</si>
  <si>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</si>
  <si>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</si>
  <si>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</si>
  <si>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</si>
  <si>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</si>
  <si>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</si>
  <si>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</si>
  <si>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</si>
  <si>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</si>
  <si>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</si>
  <si>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</si>
  <si>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</si>
  <si>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</si>
  <si>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</si>
  <si>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</si>
  <si>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</si>
  <si>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</si>
  <si>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</si>
  <si>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</si>
  <si>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</si>
  <si>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</si>
  <si>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</si>
  <si>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</si>
  <si>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</si>
  <si>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</si>
  <si>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</si>
  <si>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</si>
  <si>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</si>
  <si>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</si>
  <si>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</si>
  <si>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</si>
  <si>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</si>
  <si>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</si>
  <si>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</si>
  <si>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</si>
  <si>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</si>
  <si>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</si>
  <si>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</si>
  <si>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</si>
  <si>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</si>
  <si>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</si>
  <si>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</si>
  <si>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</si>
  <si>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</si>
  <si>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</si>
  <si>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</si>
  <si>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</si>
  <si>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</si>
  <si>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</si>
  <si>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</si>
  <si>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</si>
  <si>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</si>
  <si>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</si>
  <si>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</si>
  <si>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</si>
  <si>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</si>
  <si>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</si>
  <si>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</si>
  <si>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</si>
  <si>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</si>
  <si>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</si>
  <si>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</si>
  <si>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</si>
  <si>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</si>
  <si>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</si>
  <si>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</si>
  <si>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</si>
  <si>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</si>
  <si>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</si>
  <si>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</si>
  <si>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</si>
  <si>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</si>
  <si>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</si>
  <si>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</si>
  <si>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</si>
  <si>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</si>
  <si>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</si>
  <si>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</si>
  <si>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</si>
  <si>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</si>
  <si>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</si>
  <si>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</si>
  <si>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</si>
  <si>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</si>
  <si>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</si>
  <si>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</si>
  <si>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</si>
  <si>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</si>
  <si>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</si>
  <si>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</si>
  <si>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</si>
  <si>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</si>
  <si>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</si>
  <si>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</si>
  <si>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</si>
  <si>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</si>
  <si>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</si>
  <si>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</si>
  <si>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</si>
  <si>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</si>
  <si>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</si>
  <si>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</si>
  <si>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</si>
  <si>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</si>
  <si>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</si>
  <si>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</si>
  <si>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</si>
  <si>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</si>
  <si>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</si>
  <si>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</si>
  <si>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</si>
  <si>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</si>
  <si>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</si>
  <si>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</si>
  <si>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</si>
  <si>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</si>
  <si>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</si>
  <si>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</si>
  <si>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</si>
  <si>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</si>
  <si>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</si>
  <si>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</si>
  <si>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</si>
  <si>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</si>
  <si>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</si>
  <si>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</si>
  <si>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</si>
  <si>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</si>
  <si>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</si>
  <si>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</si>
  <si>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</si>
  <si>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</si>
  <si>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</si>
  <si>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</si>
  <si>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</si>
  <si>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</si>
  <si>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</si>
  <si>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</si>
  <si>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</si>
  <si>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</si>
  <si>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</si>
  <si>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</si>
  <si>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</si>
  <si>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</si>
  <si>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</si>
  <si>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</si>
  <si>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</si>
  <si>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</si>
  <si>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</si>
  <si>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</si>
  <si>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</si>
  <si>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</si>
  <si>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</si>
  <si>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</si>
  <si>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</si>
  <si>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</si>
  <si>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</si>
  <si>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</si>
  <si>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</si>
  <si>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</si>
  <si>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</si>
  <si>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</si>
  <si>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</si>
  <si>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</si>
  <si>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</si>
  <si>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</si>
  <si>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</si>
  <si>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</si>
  <si>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</si>
  <si>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</si>
  <si>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</si>
  <si>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</si>
  <si>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</si>
  <si>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</si>
  <si>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</si>
  <si>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</si>
  <si>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</si>
  <si>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</si>
  <si>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</si>
  <si>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</si>
  <si>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</si>
  <si>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</si>
  <si>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</si>
  <si>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</si>
  <si>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</si>
  <si>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</si>
  <si>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</si>
  <si>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</si>
  <si>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</si>
  <si>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</si>
  <si>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</si>
  <si>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</si>
  <si>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</si>
  <si>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</si>
  <si>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</si>
  <si>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</si>
  <si>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</si>
  <si>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</si>
  <si>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</si>
  <si>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</si>
  <si>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</si>
  <si>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</si>
  <si>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</si>
  <si>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</si>
  <si>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</si>
  <si>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</si>
  <si>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</si>
  <si>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</si>
  <si>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</si>
  <si>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</si>
  <si>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</si>
  <si>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</si>
  <si>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</si>
  <si>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</si>
  <si>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</si>
  <si>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</si>
  <si>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</si>
  <si>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</si>
  <si>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</si>
  <si>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</si>
  <si>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</si>
  <si>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</si>
  <si>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</si>
  <si>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</si>
  <si>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</si>
  <si>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</si>
  <si>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</si>
  <si>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</si>
  <si>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</si>
  <si>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</si>
  <si>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</si>
  <si>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</si>
  <si>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</si>
  <si>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</si>
  <si>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</si>
  <si>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</si>
  <si>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</si>
  <si>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</si>
  <si>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</si>
  <si>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</si>
  <si>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</si>
  <si>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</si>
  <si>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</si>
  <si>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</si>
  <si>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</si>
  <si>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</si>
  <si>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</si>
  <si>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</si>
  <si>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</si>
  <si>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</si>
  <si>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</si>
  <si>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</si>
  <si>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</si>
  <si>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</si>
  <si>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</si>
  <si>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</si>
  <si>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</si>
  <si>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</si>
  <si>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</si>
  <si>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</si>
  <si>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</si>
  <si>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</si>
  <si>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</si>
  <si>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</si>
  <si>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</si>
  <si>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</si>
  <si>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</si>
  <si>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</si>
  <si>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</si>
  <si>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</si>
  <si>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</si>
  <si>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</si>
  <si>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</si>
  <si>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</si>
  <si>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</si>
  <si>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</si>
  <si>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</si>
  <si>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</si>
  <si>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</si>
  <si>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</si>
  <si>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</si>
  <si>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</si>
  <si>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</si>
  <si>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</si>
  <si>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</si>
  <si>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</si>
  <si>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</si>
  <si>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</si>
  <si>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</si>
  <si>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</si>
  <si>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</si>
  <si>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</si>
  <si>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</si>
  <si>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</si>
  <si>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</si>
  <si>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</si>
  <si>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</si>
  <si>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</si>
  <si>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</si>
  <si>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</si>
  <si>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</si>
  <si>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</si>
  <si>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</si>
  <si>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</si>
  <si>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</si>
  <si>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</si>
  <si>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</si>
  <si>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</si>
  <si>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</si>
  <si>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</si>
  <si>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</si>
  <si>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</si>
  <si>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</si>
  <si>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</si>
  <si>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</si>
  <si>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</si>
  <si>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</si>
  <si>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</si>
  <si>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</si>
  <si>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</si>
  <si>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</si>
  <si>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</si>
  <si>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</si>
  <si>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</si>
  <si>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</si>
  <si>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</si>
  <si>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</si>
  <si>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</si>
  <si>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</si>
  <si>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</si>
  <si>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</si>
  <si>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</si>
  <si>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</si>
  <si>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</si>
  <si>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</si>
  <si>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</si>
  <si>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</si>
  <si>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</si>
  <si>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</si>
  <si>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</si>
  <si>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</si>
  <si>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</si>
  <si>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</si>
  <si>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</si>
  <si>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</si>
  <si>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</si>
  <si>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</si>
  <si>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</si>
  <si>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</si>
  <si>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</si>
  <si>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</si>
  <si>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</si>
  <si>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</si>
  <si>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</si>
  <si>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</si>
  <si>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</si>
  <si>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</si>
  <si>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</si>
  <si>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</si>
  <si>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</si>
  <si>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</si>
  <si>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</si>
  <si>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</si>
  <si>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</si>
  <si>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</si>
  <si>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</si>
  <si>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</si>
  <si>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</si>
  <si>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</si>
  <si>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</si>
  <si>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</si>
  <si>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</si>
  <si>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</si>
  <si>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</si>
  <si>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</si>
  <si>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</si>
  <si>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</si>
  <si>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</si>
  <si>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</si>
  <si>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</si>
  <si>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</si>
  <si>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</si>
  <si>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</si>
  <si>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</si>
  <si>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</si>
  <si>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</si>
  <si>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</si>
  <si>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</si>
  <si>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</si>
  <si>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</si>
  <si>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</si>
  <si>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</si>
  <si>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</si>
  <si>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</si>
  <si>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</si>
  <si>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</si>
  <si>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</si>
  <si>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</si>
  <si>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</si>
  <si>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</si>
  <si>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</si>
  <si>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</si>
  <si>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</si>
  <si>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</si>
  <si>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</si>
  <si>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</si>
  <si>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</si>
  <si>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</si>
  <si>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</si>
  <si>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</si>
  <si>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</si>
  <si>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</si>
  <si>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</si>
  <si>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</si>
  <si>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</si>
  <si>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</si>
  <si>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</si>
  <si>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</si>
  <si>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</si>
  <si>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</si>
  <si>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</si>
  <si>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</si>
  <si>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</si>
  <si>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</si>
  <si>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</si>
  <si>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</si>
  <si>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</si>
  <si>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</si>
  <si>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</si>
  <si>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</si>
  <si>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</si>
  <si>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</si>
  <si>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</si>
  <si>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</si>
  <si>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</si>
  <si>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</si>
  <si>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</si>
  <si>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</si>
  <si>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</si>
  <si>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</si>
  <si>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</si>
  <si>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</si>
  <si>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</si>
  <si>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</si>
  <si>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</si>
  <si>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</si>
  <si>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</si>
  <si>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</si>
  <si>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</si>
  <si>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</si>
  <si>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</si>
  <si>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</si>
  <si>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</si>
  <si>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</si>
  <si>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</si>
  <si>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</si>
  <si>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</si>
  <si>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</si>
  <si>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</si>
  <si>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</si>
  <si>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</si>
  <si>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</si>
  <si>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</si>
  <si>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</si>
  <si>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</si>
  <si>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</si>
  <si>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</si>
  <si>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</si>
  <si>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</si>
  <si>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</si>
  <si>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</si>
  <si>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</si>
  <si>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</si>
  <si>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</si>
  <si>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</si>
  <si>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</si>
  <si>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</si>
  <si>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</si>
  <si>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</si>
  <si>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</si>
  <si>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</si>
  <si>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</si>
  <si>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</si>
  <si>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</si>
  <si>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</si>
  <si>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</si>
  <si>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</si>
  <si>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</si>
  <si>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</si>
  <si>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</si>
  <si>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</si>
  <si>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</si>
  <si>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</si>
  <si>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</si>
  <si>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</si>
  <si>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</si>
  <si>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</si>
  <si>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</si>
  <si>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</si>
  <si>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</si>
  <si>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</si>
  <si>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</si>
  <si>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</si>
  <si>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</si>
  <si>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</si>
  <si>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</si>
  <si>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</si>
  <si>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</si>
  <si>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</si>
  <si>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</si>
  <si>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</si>
  <si>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</si>
  <si>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</si>
  <si>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</si>
  <si>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</si>
  <si>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</si>
  <si>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</si>
  <si>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</si>
  <si>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</si>
  <si>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</si>
  <si>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</si>
  <si>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</si>
  <si>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</si>
  <si>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</si>
  <si>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</si>
  <si>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</si>
  <si>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</si>
  <si>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</si>
  <si>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</si>
  <si>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</si>
  <si>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</si>
  <si>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</si>
  <si>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</si>
  <si>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</si>
  <si>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</si>
  <si>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</si>
  <si>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</si>
  <si>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</si>
  <si>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</si>
  <si>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</si>
  <si>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</si>
  <si>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</si>
  <si>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</si>
  <si>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</si>
  <si>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</si>
  <si>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</si>
  <si>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</si>
  <si>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</si>
  <si>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</si>
  <si>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</si>
  <si>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</si>
  <si>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</si>
  <si>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</si>
  <si>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</si>
  <si>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</si>
  <si>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</si>
  <si>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</si>
  <si>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</si>
  <si>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</si>
  <si>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</si>
  <si>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</si>
  <si>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</si>
  <si>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</si>
  <si>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</si>
  <si>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</si>
  <si>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</si>
  <si>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</si>
  <si>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</si>
  <si>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</si>
  <si>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</si>
  <si>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</si>
  <si>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</si>
  <si>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</si>
  <si>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</si>
  <si>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</si>
  <si>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</si>
  <si>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</si>
  <si>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</si>
  <si>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</si>
  <si>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</si>
  <si>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</si>
  <si>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</si>
  <si>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</si>
  <si>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</si>
  <si>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</si>
  <si>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</si>
  <si>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</si>
  <si>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</si>
  <si>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</si>
  <si>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</si>
  <si>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</si>
  <si>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</si>
  <si>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</si>
  <si>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</si>
  <si>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</si>
  <si>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</si>
  <si>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</si>
  <si>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</si>
  <si>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</si>
  <si>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</si>
  <si>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</si>
  <si>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</si>
  <si>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</si>
  <si>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</si>
  <si>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</si>
  <si>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</si>
  <si>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</si>
  <si>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</si>
  <si>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</si>
  <si>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</si>
  <si>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</si>
  <si>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</si>
  <si>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</si>
  <si>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</si>
  <si>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</si>
  <si>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</si>
  <si>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</si>
  <si>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</si>
  <si>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</si>
  <si>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</si>
  <si>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</si>
  <si>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</si>
  <si>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</si>
  <si>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</si>
  <si>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</si>
  <si>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</si>
  <si>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</si>
  <si>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</si>
  <si>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</si>
  <si>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</si>
  <si>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</si>
  <si>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</si>
  <si>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</si>
  <si>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</si>
  <si>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</si>
  <si>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</si>
  <si>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</si>
  <si>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</si>
  <si>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</si>
  <si>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</si>
  <si>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</si>
  <si>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</si>
  <si>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</si>
  <si>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</si>
  <si>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</si>
  <si>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</si>
  <si>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</si>
  <si>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</si>
  <si>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</si>
  <si>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</si>
  <si>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</si>
  <si>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</si>
  <si>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</si>
  <si>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</si>
  <si>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</si>
  <si>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</si>
  <si>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</si>
  <si>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</si>
  <si>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</si>
  <si>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</si>
  <si>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</si>
  <si>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</si>
  <si>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</si>
  <si>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</si>
  <si>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</si>
  <si>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</si>
  <si>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</si>
  <si>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</si>
  <si>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</si>
  <si>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</si>
  <si>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</si>
  <si>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</si>
  <si>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</si>
  <si>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</si>
  <si>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</si>
  <si>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</si>
  <si>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</si>
  <si>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</si>
  <si>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</si>
  <si>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</si>
  <si>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</si>
  <si>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</si>
  <si>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</si>
  <si>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</si>
  <si>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</si>
  <si>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</si>
  <si>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</si>
  <si>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</si>
  <si>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</si>
  <si>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</si>
  <si>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</si>
  <si>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</si>
  <si>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</si>
  <si>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</si>
  <si>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</si>
  <si>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</si>
  <si>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</si>
  <si>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</si>
  <si>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</si>
  <si>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</si>
  <si>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</si>
  <si>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</si>
  <si>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</si>
  <si>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</si>
  <si>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</si>
  <si>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</si>
  <si>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</si>
  <si>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</si>
  <si>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</si>
  <si>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</si>
  <si>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</si>
  <si>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</si>
  <si>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</si>
  <si>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</si>
  <si>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</si>
  <si>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</si>
  <si>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</si>
  <si>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</si>
  <si>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</si>
  <si>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</si>
  <si>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</si>
  <si>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</si>
  <si>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</si>
  <si>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</si>
  <si>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</si>
  <si>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</si>
  <si>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</si>
  <si>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</si>
  <si>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</si>
  <si>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</si>
  <si>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</si>
  <si>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</si>
  <si>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</si>
  <si>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</si>
  <si>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</si>
  <si>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</si>
  <si>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</si>
  <si>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</si>
  <si>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</si>
  <si>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</si>
  <si>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</si>
  <si>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</si>
  <si>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</si>
  <si>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</si>
  <si>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</si>
  <si>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</si>
  <si>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</si>
  <si>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</si>
  <si>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</si>
  <si>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</si>
  <si>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</si>
  <si>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</si>
  <si>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</si>
  <si>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</si>
  <si>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</si>
  <si>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</si>
  <si>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</si>
  <si>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</si>
  <si>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</si>
  <si>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</si>
  <si>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</si>
  <si>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</si>
  <si>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</si>
  <si>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</si>
  <si>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</si>
  <si>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</si>
  <si>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</si>
  <si>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</si>
  <si>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</si>
  <si>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</si>
  <si>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</si>
  <si>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</si>
  <si>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</si>
  <si>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</si>
  <si>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</si>
  <si>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</si>
  <si>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</si>
  <si>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</si>
  <si>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</si>
  <si>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</si>
  <si>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</si>
  <si>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</si>
  <si>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</si>
  <si>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</si>
  <si>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</si>
  <si>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</si>
  <si>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</si>
  <si>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</si>
  <si>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</si>
  <si>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</si>
  <si>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</si>
  <si>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</si>
  <si>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</si>
  <si>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</si>
  <si>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</si>
  <si>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</si>
  <si>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</si>
  <si>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</si>
  <si>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</si>
  <si>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</si>
  <si>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</si>
  <si>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</si>
  <si>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</si>
  <si>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</si>
  <si>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</si>
  <si>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</si>
  <si>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</si>
  <si>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</si>
  <si>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</si>
  <si>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</si>
  <si>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</si>
  <si>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</si>
  <si>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</si>
  <si>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</si>
  <si>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</si>
  <si>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</si>
  <si>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</si>
  <si>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</si>
  <si>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</si>
  <si>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</si>
  <si>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</si>
  <si>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</si>
  <si>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</si>
  <si>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</si>
  <si>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</si>
  <si>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</si>
  <si>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</si>
  <si>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</si>
  <si>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</si>
  <si>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</si>
  <si>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</si>
  <si>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</si>
  <si>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</si>
  <si>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</si>
  <si>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</si>
  <si>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</si>
  <si>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</si>
  <si>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</si>
  <si>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</si>
  <si>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</si>
  <si>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</si>
  <si>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</si>
  <si>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</si>
  <si>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</si>
  <si>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</si>
  <si>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</si>
  <si>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</si>
  <si>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</si>
  <si>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</si>
  <si>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</si>
  <si>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</si>
  <si>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</si>
  <si>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</si>
  <si>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</si>
  <si>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</si>
  <si>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</si>
  <si>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</si>
  <si>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</si>
  <si>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</si>
  <si>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</si>
  <si>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</si>
  <si>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</si>
  <si>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</si>
  <si>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</si>
  <si>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</si>
  <si>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</si>
  <si>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</si>
  <si>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</si>
  <si>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</si>
  <si>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</si>
  <si>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</si>
  <si>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</si>
  <si>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</si>
  <si>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</si>
  <si>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</si>
  <si>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</si>
  <si>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</si>
  <si>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</si>
  <si>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</si>
  <si>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</si>
  <si>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</si>
  <si>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</si>
  <si>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</si>
  <si>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</si>
  <si>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</si>
  <si>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</si>
  <si>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</si>
  <si>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</si>
  <si>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</si>
  <si>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</si>
  <si>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</si>
  <si>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</si>
  <si>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</si>
  <si>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</si>
  <si>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</si>
  <si>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</si>
  <si>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</si>
  <si>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</si>
  <si>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</si>
  <si>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</si>
  <si>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</si>
  <si>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</si>
  <si>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</si>
  <si>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</si>
  <si>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</si>
  <si>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</si>
  <si>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</si>
  <si>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</si>
  <si>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</si>
  <si>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</si>
  <si>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</si>
  <si>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</si>
  <si>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</si>
  <si>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</si>
  <si>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</si>
  <si>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</si>
  <si>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</si>
  <si>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</si>
  <si>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</si>
  <si>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</si>
  <si>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</si>
  <si>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</si>
  <si>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</si>
  <si>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</si>
  <si>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</si>
  <si>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</si>
  <si>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</si>
  <si>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</si>
  <si>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</si>
  <si>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</si>
  <si>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</si>
  <si>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</si>
  <si>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</si>
  <si>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</si>
  <si>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</si>
  <si>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</si>
  <si>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</si>
  <si>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</si>
  <si>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</si>
  <si>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</si>
  <si>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</si>
  <si>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</si>
  <si>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</si>
  <si>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</si>
  <si>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</si>
  <si>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</si>
  <si>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</si>
  <si>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</si>
  <si>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</si>
  <si>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</si>
  <si>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</si>
  <si>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</si>
  <si>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</si>
  <si>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</si>
  <si>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</si>
  <si>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</si>
  <si>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</si>
  <si>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</si>
  <si>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</si>
  <si>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</si>
  <si>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</si>
  <si>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</si>
  <si>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</si>
  <si>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</si>
  <si>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</si>
  <si>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</si>
  <si>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</si>
  <si>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</si>
  <si>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</si>
  <si>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</si>
  <si>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</si>
  <si>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</si>
  <si>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</si>
  <si>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</si>
  <si>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</si>
  <si>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</si>
  <si>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</si>
  <si>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</si>
  <si>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</si>
  <si>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</si>
  <si>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</si>
  <si>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</si>
  <si>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</si>
  <si>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</si>
  <si>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</si>
  <si>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</si>
  <si>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</si>
  <si>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</si>
  <si>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</si>
  <si>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</si>
  <si>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</si>
  <si>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</si>
  <si>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</si>
  <si>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</si>
  <si>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</si>
  <si>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</si>
  <si>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</si>
  <si>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</si>
  <si>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</si>
  <si>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</si>
  <si>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</si>
  <si>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</si>
  <si>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</si>
  <si>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</si>
  <si>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</si>
  <si>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</si>
  <si>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</si>
  <si>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</si>
  <si>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</si>
  <si>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</si>
  <si>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</si>
  <si>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</si>
  <si>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</si>
  <si>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</si>
  <si>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</si>
  <si>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</si>
  <si>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</si>
  <si>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</si>
  <si>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</si>
  <si>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</si>
  <si>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</si>
  <si>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</si>
  <si>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</si>
  <si>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</si>
  <si>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</si>
  <si>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</si>
  <si>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</si>
  <si>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</si>
  <si>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</si>
  <si>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</si>
  <si>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</si>
  <si>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</si>
  <si>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</si>
  <si>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</si>
  <si>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</si>
  <si>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</si>
  <si>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</si>
  <si>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</si>
  <si>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</si>
  <si>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</si>
  <si>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</si>
  <si>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</si>
  <si>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</si>
  <si>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</si>
  <si>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</si>
  <si>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</si>
  <si>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</si>
  <si>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</si>
  <si>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</si>
  <si>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</si>
  <si>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</si>
  <si>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</si>
  <si>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</si>
  <si>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</si>
  <si>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</si>
  <si>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</si>
  <si>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</si>
  <si>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</si>
  <si>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</si>
  <si>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</si>
  <si>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</si>
  <si>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</si>
  <si>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</si>
  <si>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</si>
  <si>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</si>
  <si>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</si>
  <si>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</si>
  <si>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</si>
  <si>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</si>
  <si>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</si>
  <si>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</si>
  <si>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</si>
  <si>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</si>
  <si>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</si>
  <si>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</si>
  <si>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</si>
  <si>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</si>
  <si>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</si>
  <si>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</si>
  <si>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</si>
  <si>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</si>
  <si>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</si>
  <si>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</si>
  <si>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</si>
  <si>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</si>
  <si>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</si>
  <si>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</si>
  <si>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</si>
  <si>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</si>
  <si>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</si>
  <si>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</si>
  <si>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</si>
  <si>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</si>
  <si>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</si>
  <si>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</si>
  <si>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</si>
  <si>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</si>
  <si>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</si>
  <si>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</si>
  <si>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</si>
  <si>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</si>
  <si>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</si>
  <si>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</si>
  <si>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</si>
  <si>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</si>
  <si>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</si>
  <si>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</si>
  <si>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</si>
  <si>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</si>
  <si>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</si>
  <si>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</si>
  <si>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</si>
  <si>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</si>
  <si>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</si>
  <si>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</si>
  <si>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</si>
  <si>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</si>
  <si>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</si>
  <si>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</si>
  <si>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</si>
  <si>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</si>
  <si>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</si>
  <si>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</si>
  <si>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</si>
  <si>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</si>
  <si>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</si>
  <si>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</si>
  <si>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</si>
  <si>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</si>
  <si>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</si>
  <si>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</si>
  <si>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</si>
  <si>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</si>
  <si>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</si>
  <si>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</si>
  <si>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</si>
  <si>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</si>
  <si>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</si>
  <si>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</si>
  <si>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</si>
  <si>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</si>
  <si>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</si>
  <si>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</si>
  <si>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</si>
  <si>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</si>
  <si>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</si>
  <si>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</si>
  <si>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</si>
  <si>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</si>
  <si>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</si>
  <si>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</si>
  <si>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</si>
  <si>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</si>
  <si>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</si>
  <si>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</si>
  <si>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</si>
  <si>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</si>
  <si>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</si>
  <si>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</si>
  <si>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</si>
  <si>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</si>
  <si>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</si>
  <si>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</si>
  <si>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</si>
  <si>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</si>
  <si>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</si>
  <si>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</si>
  <si>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</si>
  <si>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</si>
  <si>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</si>
  <si>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</si>
  <si>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</si>
  <si>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</si>
  <si>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</si>
  <si>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</si>
  <si>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</si>
  <si>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</si>
  <si>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</si>
  <si>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</si>
  <si>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</si>
  <si>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</si>
  <si>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</si>
  <si>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</si>
  <si>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</si>
  <si>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</si>
  <si>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</si>
  <si>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</si>
  <si>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</si>
  <si>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</si>
  <si>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</si>
  <si>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</si>
  <si>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</si>
  <si>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</si>
  <si>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</si>
  <si>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</si>
  <si>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</si>
  <si>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</si>
  <si>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</si>
  <si>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</si>
  <si>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</si>
  <si>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</si>
  <si>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</si>
  <si>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</si>
  <si>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</si>
  <si>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</si>
  <si>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</si>
  <si>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</si>
  <si>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</si>
  <si>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</si>
  <si>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</si>
  <si>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</si>
  <si>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</si>
  <si>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</si>
  <si>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</si>
  <si>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</si>
  <si>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</si>
  <si>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</si>
  <si>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</si>
  <si>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</si>
  <si>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</si>
  <si>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</si>
  <si>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</si>
  <si>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</si>
  <si>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</si>
  <si>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</si>
  <si>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</si>
  <si>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</si>
  <si>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</si>
  <si>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</si>
  <si>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</si>
  <si>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</si>
  <si>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</si>
  <si>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</si>
  <si>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</si>
  <si>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</si>
  <si>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</si>
  <si>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</si>
  <si>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</si>
  <si>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</si>
  <si>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</si>
  <si>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</si>
  <si>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</si>
  <si>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</si>
  <si>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</si>
  <si>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</si>
  <si>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</si>
  <si>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</si>
  <si>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</si>
  <si>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</si>
  <si>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</si>
  <si>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</si>
  <si>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</si>
  <si>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</si>
  <si>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</si>
  <si>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</si>
  <si>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</si>
  <si>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</si>
  <si>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</si>
  <si>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</si>
  <si>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</si>
  <si>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</si>
  <si>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</si>
  <si>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</si>
  <si>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</si>
  <si>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</si>
  <si>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</si>
  <si>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</si>
  <si>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</si>
  <si>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</si>
  <si>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</si>
  <si>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</si>
  <si>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</si>
  <si>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</si>
  <si>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</si>
  <si>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</si>
  <si>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</si>
  <si>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</si>
  <si>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</si>
  <si>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</si>
  <si>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</si>
  <si>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</si>
  <si>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</si>
  <si>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</si>
  <si>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</si>
  <si>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</si>
  <si>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</si>
  <si>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</si>
  <si>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</si>
  <si>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</si>
  <si>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</si>
  <si>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</si>
  <si>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</si>
  <si>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</si>
  <si>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</si>
  <si>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</si>
  <si>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</si>
  <si>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</si>
  <si>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</si>
  <si>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</si>
  <si>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</si>
  <si>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</si>
  <si>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</si>
  <si>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</si>
  <si>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</si>
  <si>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</si>
  <si>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</si>
  <si>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</si>
  <si>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</si>
  <si>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</si>
  <si>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</si>
  <si>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</si>
  <si>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</si>
  <si>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</si>
  <si>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</si>
  <si>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</si>
  <si>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</si>
  <si>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</si>
  <si>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</si>
  <si>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</si>
  <si>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</si>
  <si>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</si>
  <si>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</si>
  <si>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</si>
  <si>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</si>
  <si>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</si>
  <si>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</si>
  <si>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</si>
  <si>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</si>
  <si>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</si>
  <si>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</si>
  <si>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</si>
  <si>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</si>
  <si>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</si>
  <si>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</si>
  <si>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</si>
  <si>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</si>
  <si>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</si>
  <si>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</si>
  <si>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</si>
  <si>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</si>
  <si>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</si>
  <si>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</si>
  <si>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</si>
  <si>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</si>
  <si>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</si>
  <si>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</si>
  <si>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</si>
  <si>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</si>
  <si>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</si>
  <si>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</si>
  <si>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</si>
  <si>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</si>
  <si>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</si>
  <si>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</si>
  <si>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</si>
  <si>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</si>
  <si>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</si>
  <si>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</si>
  <si>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</si>
  <si>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</si>
  <si>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</si>
  <si>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</si>
  <si>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</si>
  <si>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</si>
  <si>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</si>
  <si>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</si>
  <si>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</si>
  <si>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</si>
  <si>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</si>
  <si>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</si>
  <si>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</si>
  <si>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</si>
  <si>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</si>
  <si>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</si>
  <si>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</si>
  <si>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</si>
  <si>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</si>
  <si>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</si>
  <si>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</si>
  <si>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</si>
  <si>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</si>
  <si>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</si>
  <si>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</si>
  <si>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</si>
  <si>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</si>
  <si>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</si>
  <si>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</si>
  <si>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</si>
  <si>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</si>
  <si>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</si>
  <si>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</si>
  <si>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</si>
  <si>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</si>
  <si>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</si>
  <si>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</si>
  <si>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</si>
  <si>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</si>
  <si>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</si>
  <si>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</si>
  <si>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</si>
  <si>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</si>
  <si>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</si>
  <si>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</si>
  <si>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</si>
  <si>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</si>
  <si>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</si>
  <si>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</si>
  <si>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</si>
  <si>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</si>
  <si>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</si>
  <si>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</si>
  <si>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</si>
  <si>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</si>
  <si>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</si>
  <si>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</si>
  <si>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</si>
  <si>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</si>
  <si>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</si>
  <si>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</si>
  <si>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</si>
  <si>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</si>
  <si>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</si>
  <si>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</si>
  <si>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</si>
  <si>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</si>
  <si>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</si>
  <si>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</si>
  <si>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</si>
  <si>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</si>
  <si>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</si>
  <si>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</si>
  <si>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</si>
  <si>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</si>
  <si>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</si>
  <si>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</si>
  <si>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</si>
  <si>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</si>
  <si>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</si>
  <si>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</si>
  <si>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</si>
  <si>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</si>
  <si>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</si>
  <si>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</si>
  <si>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</si>
  <si>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</si>
  <si>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</si>
  <si>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</si>
  <si>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</si>
  <si>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</si>
  <si>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</si>
  <si>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</si>
  <si>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</si>
  <si>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</si>
  <si>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</si>
  <si>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</si>
  <si>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</si>
  <si>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</si>
  <si>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</si>
  <si>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</si>
  <si>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</si>
  <si>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</si>
  <si>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</si>
  <si>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</si>
  <si>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</si>
  <si>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</si>
  <si>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</si>
  <si>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</si>
  <si>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</si>
  <si>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</si>
  <si>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</si>
  <si>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</si>
  <si>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</si>
  <si>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</si>
  <si>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</si>
  <si>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</si>
  <si>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</si>
  <si>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</si>
  <si>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</si>
  <si>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</si>
  <si>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</si>
  <si>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</si>
  <si>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</si>
  <si>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</si>
  <si>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</si>
  <si>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</si>
  <si>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</si>
  <si>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</si>
  <si>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</si>
  <si>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</si>
  <si>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</si>
  <si>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</si>
  <si>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</si>
  <si>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</si>
  <si>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</si>
  <si>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</si>
  <si>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</si>
  <si>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</si>
  <si>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</si>
  <si>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</si>
  <si>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</si>
  <si>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</si>
  <si>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</si>
  <si>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</si>
  <si>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</si>
  <si>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</si>
  <si>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</si>
  <si>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</si>
  <si>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</si>
  <si>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</si>
  <si>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</si>
  <si>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</si>
  <si>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</si>
  <si>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</si>
  <si>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</si>
  <si>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</si>
  <si>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</si>
  <si>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</si>
  <si>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</si>
  <si>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</si>
  <si>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</si>
  <si>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</si>
  <si>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</si>
  <si>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</si>
  <si>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</si>
  <si>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</si>
  <si>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</si>
  <si>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</si>
  <si>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</si>
  <si>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</si>
  <si>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</si>
  <si>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</si>
  <si>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</si>
  <si>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</si>
  <si>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</si>
  <si>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</si>
  <si>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</si>
  <si>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</si>
  <si>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</si>
  <si>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</si>
  <si>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</si>
  <si>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</si>
  <si>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</si>
  <si>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</si>
  <si>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</si>
  <si>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</si>
  <si>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</si>
  <si>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</si>
  <si>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</si>
  <si>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</si>
  <si>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</si>
  <si>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</si>
  <si>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</si>
  <si>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</si>
  <si>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</si>
  <si>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</si>
  <si>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</si>
  <si>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</si>
  <si>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</si>
  <si>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</si>
  <si>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</si>
  <si>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</si>
  <si>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</si>
  <si>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</si>
  <si>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</si>
  <si>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</si>
  <si>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</si>
  <si>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</si>
  <si>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</si>
  <si>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</si>
  <si>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</si>
  <si>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</si>
  <si>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</si>
  <si>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</si>
  <si>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</si>
  <si>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</si>
  <si>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</si>
  <si>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</si>
  <si>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</si>
  <si>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</si>
  <si>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</si>
  <si>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</si>
  <si>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</si>
  <si>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</si>
  <si>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</si>
  <si>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</si>
  <si>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</si>
  <si>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</si>
  <si>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</si>
  <si>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</si>
  <si>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</si>
  <si>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</si>
  <si>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</si>
  <si>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</si>
  <si>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</si>
  <si>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</si>
  <si>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</si>
  <si>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</si>
  <si>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</si>
  <si>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</si>
  <si>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</si>
  <si>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</si>
  <si>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</si>
  <si>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</si>
  <si>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</si>
  <si>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</si>
  <si>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</si>
  <si>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</si>
  <si>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</si>
  <si>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</si>
  <si>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</si>
  <si>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</si>
  <si>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</si>
  <si>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</si>
  <si>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</si>
  <si>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</si>
  <si>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</si>
  <si>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</si>
  <si>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</si>
  <si>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</si>
  <si>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</si>
  <si>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</si>
  <si>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</si>
  <si>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</si>
  <si>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</si>
  <si>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</si>
  <si>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</si>
  <si>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</si>
  <si>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</si>
  <si>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</si>
  <si>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</si>
  <si>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</si>
  <si>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</si>
  <si>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</si>
  <si>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</si>
  <si>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</si>
  <si>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</si>
  <si>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</si>
  <si>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</si>
  <si>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</si>
  <si>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</si>
  <si>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</si>
  <si>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</si>
  <si>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</si>
  <si>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</si>
  <si>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</si>
  <si>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</si>
  <si>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</si>
  <si>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</si>
  <si>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</si>
  <si>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</si>
  <si>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</si>
  <si>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</si>
  <si>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</si>
  <si>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</si>
  <si>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</si>
  <si>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</si>
  <si>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</si>
  <si>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</si>
  <si>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</si>
  <si>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</si>
  <si>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</si>
  <si>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</si>
  <si>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</si>
  <si>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</si>
  <si>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</si>
  <si>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</si>
  <si>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</si>
  <si>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</si>
  <si>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</si>
  <si>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</si>
  <si>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</si>
  <si>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</si>
  <si>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</si>
  <si>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</si>
  <si>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</si>
  <si>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</si>
  <si>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</si>
  <si>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</si>
  <si>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</si>
  <si>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</si>
  <si>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</si>
  <si>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</si>
  <si>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</si>
  <si>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</si>
  <si>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</si>
  <si>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</si>
  <si>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</si>
  <si>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</si>
  <si>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</si>
  <si>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</si>
  <si>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</si>
  <si>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</si>
  <si>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</si>
  <si>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</si>
  <si>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</si>
  <si>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</si>
  <si>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</si>
  <si>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</si>
  <si>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</si>
  <si>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</si>
  <si>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</si>
  <si>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</si>
  <si>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</si>
  <si>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</si>
  <si>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</si>
  <si>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</si>
  <si>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</si>
  <si>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</si>
  <si>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</si>
  <si>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</si>
  <si>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</si>
  <si>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</si>
  <si>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</si>
  <si>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</si>
  <si>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</si>
  <si>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</si>
  <si>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</si>
  <si>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</si>
  <si>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</si>
  <si>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</si>
  <si>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</si>
  <si>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</si>
  <si>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</si>
  <si>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</si>
  <si>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</si>
  <si>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</si>
  <si>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</si>
  <si>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</si>
  <si>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</si>
  <si>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</si>
  <si>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</si>
  <si>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</si>
  <si>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</si>
  <si>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</si>
  <si>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</si>
  <si>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</si>
  <si>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</si>
  <si>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</si>
  <si>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</si>
  <si>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</si>
  <si>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</si>
  <si>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</si>
  <si>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</si>
  <si>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</si>
  <si>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</si>
  <si>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</si>
  <si>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</si>
  <si>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</si>
  <si>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</si>
  <si>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</si>
  <si>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</si>
  <si>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</si>
  <si>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</si>
  <si>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</si>
  <si>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</si>
  <si>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</si>
  <si>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</si>
  <si>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</si>
  <si>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</si>
  <si>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</si>
  <si>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</si>
  <si>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</si>
  <si>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</si>
  <si>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</si>
  <si>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</si>
  <si>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</si>
  <si>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</si>
  <si>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</si>
  <si>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</si>
  <si>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</si>
  <si>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</si>
  <si>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</si>
  <si>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</si>
  <si>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</si>
  <si>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</si>
  <si>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</si>
  <si>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</si>
  <si>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</si>
  <si>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</si>
  <si>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</si>
  <si>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</si>
  <si>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</si>
  <si>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</si>
  <si>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</si>
  <si>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</si>
  <si>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</si>
  <si>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</si>
  <si>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</si>
  <si>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</si>
  <si>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</si>
  <si>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</si>
  <si>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</si>
  <si>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</si>
  <si>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</si>
  <si>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</si>
  <si>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</si>
  <si>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</si>
  <si>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</si>
  <si>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</si>
  <si>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</si>
  <si>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</si>
  <si>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</si>
  <si>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</si>
  <si>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</si>
  <si>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</si>
  <si>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</si>
  <si>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</si>
  <si>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</si>
  <si>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</si>
  <si>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</si>
  <si>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</si>
  <si>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</si>
  <si>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</si>
  <si>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</si>
  <si>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</si>
  <si>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</si>
  <si>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</si>
  <si>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</si>
  <si>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</si>
  <si>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</si>
  <si>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</si>
  <si>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</si>
  <si>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</si>
  <si>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</si>
  <si>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</si>
  <si>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</si>
  <si>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</si>
  <si>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</si>
  <si>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</si>
  <si>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</si>
  <si>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</si>
  <si>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</si>
  <si>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</si>
  <si>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</si>
  <si>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</si>
  <si>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</si>
  <si>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</si>
  <si>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</si>
  <si>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</si>
  <si>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</si>
  <si>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</si>
  <si>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</si>
  <si>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</si>
  <si>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</si>
  <si>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</si>
  <si>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</si>
  <si>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</si>
  <si>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</si>
  <si>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</si>
  <si>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</si>
  <si>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</si>
  <si>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</si>
  <si>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</si>
  <si>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</si>
  <si>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</si>
  <si>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</si>
  <si>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</si>
  <si>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</si>
  <si>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</si>
  <si>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</si>
  <si>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</si>
  <si>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</si>
  <si>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</si>
  <si>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</si>
  <si>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</si>
  <si>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</si>
  <si>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</si>
  <si>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</si>
  <si>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</si>
  <si>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</si>
  <si>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</si>
  <si>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</si>
  <si>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</si>
  <si>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</si>
  <si>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</si>
  <si>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</si>
  <si>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</si>
  <si>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</si>
  <si>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</si>
  <si>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</si>
  <si>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</si>
  <si>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</si>
  <si>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</si>
  <si>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</si>
  <si>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</si>
  <si>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</si>
  <si>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</si>
  <si>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</si>
  <si>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</si>
  <si>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</si>
  <si>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</si>
  <si>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</si>
  <si>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</si>
  <si>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</si>
  <si>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</si>
  <si>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</si>
  <si>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</si>
  <si>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</si>
  <si>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</si>
  <si>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</si>
  <si>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</si>
  <si>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</si>
  <si>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</si>
  <si>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</si>
  <si>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</si>
  <si>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</si>
  <si>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</si>
  <si>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</si>
  <si>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</si>
  <si>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</si>
  <si>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</si>
  <si>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</si>
  <si>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</si>
  <si>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</si>
  <si>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</si>
  <si>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</si>
  <si>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</si>
  <si>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</si>
  <si>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</si>
  <si>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</si>
  <si>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</si>
  <si>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</si>
  <si>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</si>
  <si>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</si>
  <si>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</si>
  <si>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</si>
  <si>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</si>
  <si>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</si>
  <si>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</si>
  <si>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</si>
  <si>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</si>
  <si>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</si>
  <si>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</si>
  <si>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</si>
  <si>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</si>
  <si>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</si>
  <si>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</si>
  <si>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</si>
  <si>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</si>
  <si>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</si>
  <si>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</si>
  <si>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</si>
  <si>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</si>
  <si>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</si>
  <si>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</si>
  <si>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</si>
  <si>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</si>
  <si>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</si>
  <si>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</si>
  <si>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</si>
  <si>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</si>
  <si>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</si>
  <si>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</si>
  <si>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</si>
  <si>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</si>
  <si>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</si>
  <si>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</si>
  <si>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</si>
  <si>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</si>
  <si>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</si>
  <si>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</si>
  <si>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</si>
  <si>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</si>
  <si>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</si>
  <si>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</si>
  <si>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</si>
  <si>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</si>
  <si>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</si>
  <si>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</si>
  <si>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</si>
  <si>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</si>
  <si>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</si>
  <si>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</si>
  <si>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</si>
  <si>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</si>
  <si>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</si>
  <si>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</si>
  <si>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</si>
  <si>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</si>
  <si>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</si>
  <si>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</si>
  <si>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</si>
  <si>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</si>
  <si>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</si>
  <si>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</si>
  <si>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</si>
  <si>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</si>
  <si>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</si>
  <si>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</si>
  <si>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</si>
  <si>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</si>
  <si>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</si>
  <si>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</si>
  <si>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</si>
  <si>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</si>
  <si>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</si>
  <si>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</si>
  <si>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</si>
  <si>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</si>
  <si>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</si>
  <si>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</si>
  <si>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</si>
  <si>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</si>
  <si>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</si>
  <si>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</si>
  <si>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</si>
  <si>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</si>
  <si>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</si>
  <si>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</si>
  <si>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</si>
  <si>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</si>
  <si>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</si>
  <si>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</si>
  <si>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</si>
  <si>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</si>
  <si>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</si>
  <si>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</si>
  <si>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</si>
  <si>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</si>
  <si>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</si>
  <si>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</si>
  <si>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</si>
  <si>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</si>
  <si>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</si>
  <si>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</si>
  <si>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</si>
  <si>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</si>
  <si>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</si>
  <si>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</si>
  <si>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</si>
  <si>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</si>
  <si>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</si>
  <si>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</si>
  <si>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</si>
  <si>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</si>
  <si>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</si>
  <si>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</si>
  <si>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</si>
  <si>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</si>
  <si>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</si>
  <si>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</si>
  <si>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</si>
  <si>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</si>
  <si>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</si>
  <si>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</si>
  <si>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</si>
  <si>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</si>
  <si>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</si>
  <si>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</si>
  <si>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</si>
  <si>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</si>
  <si>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</si>
  <si>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</si>
  <si>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</si>
  <si>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</si>
  <si>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</si>
  <si>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</si>
  <si>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</si>
  <si>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</si>
  <si>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</si>
  <si>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</si>
  <si>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</si>
  <si>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</si>
  <si>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</si>
  <si>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</si>
  <si>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</si>
  <si>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</si>
  <si>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</si>
  <si>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</si>
  <si>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</si>
  <si>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</si>
  <si>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</si>
  <si>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</si>
  <si>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</si>
  <si>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</si>
  <si>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</si>
  <si>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</si>
  <si>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</si>
  <si>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</si>
  <si>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</si>
  <si>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</si>
  <si>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</si>
  <si>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</si>
  <si>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</si>
  <si>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</si>
  <si>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</si>
  <si>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</si>
  <si>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</si>
  <si>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</si>
  <si>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</si>
  <si>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</si>
  <si>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</si>
  <si>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</si>
  <si>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</si>
  <si>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</si>
  <si>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</si>
  <si>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</si>
  <si>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</si>
  <si>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</si>
  <si>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</si>
  <si>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</si>
  <si>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</si>
  <si>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</si>
  <si>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</si>
  <si>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</si>
  <si>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</si>
  <si>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</si>
  <si>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</si>
  <si>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</si>
  <si>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</si>
  <si>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</si>
  <si>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</si>
  <si>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</si>
  <si>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</si>
  <si>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</si>
  <si>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</si>
  <si>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</si>
  <si>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</si>
  <si>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</si>
  <si>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</si>
  <si>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</si>
  <si>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</si>
  <si>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</si>
  <si>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</si>
  <si>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</si>
  <si>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</si>
  <si>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</si>
  <si>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</si>
  <si>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</si>
  <si>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</si>
  <si>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</si>
  <si>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</si>
  <si>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</si>
  <si>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</si>
  <si>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</si>
  <si>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</si>
  <si>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</si>
  <si>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</si>
  <si>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</si>
  <si>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</si>
  <si>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</si>
  <si>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</si>
  <si>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</si>
  <si>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</si>
  <si>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</si>
  <si>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</si>
  <si>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</si>
  <si>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</si>
  <si>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</si>
  <si>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</si>
  <si>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</si>
  <si>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</si>
  <si>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</si>
  <si>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</si>
  <si>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</si>
  <si>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</si>
  <si>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</si>
  <si>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</si>
  <si>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</si>
  <si>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</si>
  <si>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</si>
  <si>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</si>
  <si>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</si>
  <si>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</si>
  <si>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</si>
  <si>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</si>
  <si>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</si>
  <si>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</si>
  <si>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</si>
  <si>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</si>
  <si>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</si>
  <si>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</si>
  <si>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</si>
  <si>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</si>
  <si>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</si>
  <si>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</si>
  <si>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</si>
  <si>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</si>
  <si>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</si>
  <si>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</si>
  <si>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</si>
  <si>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</si>
  <si>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</si>
  <si>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</si>
  <si>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</si>
  <si>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</si>
  <si>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</si>
  <si>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</si>
  <si>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</si>
  <si>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</si>
  <si>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</si>
  <si>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</si>
  <si>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</si>
  <si>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</si>
  <si>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</si>
  <si>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</si>
  <si>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</si>
  <si>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</si>
  <si>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</si>
  <si>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</si>
  <si>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</si>
  <si>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</si>
  <si>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</si>
  <si>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</si>
  <si>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</si>
  <si>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</si>
  <si>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</si>
  <si>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</si>
  <si>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</si>
  <si>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</si>
  <si>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</si>
  <si>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</si>
  <si>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</si>
  <si>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</si>
  <si>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</si>
  <si>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</si>
  <si>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</si>
  <si>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</si>
  <si>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</si>
  <si>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</si>
  <si>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</si>
  <si>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</si>
  <si>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</si>
  <si>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</si>
  <si>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</si>
  <si>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</si>
  <si>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</si>
  <si>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</si>
  <si>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</si>
  <si>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</si>
  <si>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</si>
  <si>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</si>
  <si>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</si>
  <si>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</si>
  <si>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</si>
  <si>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</si>
  <si>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</si>
  <si>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</si>
  <si>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</si>
  <si>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</si>
  <si>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</si>
  <si>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</si>
  <si>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</si>
  <si>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</si>
  <si>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</si>
  <si>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</si>
  <si>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</si>
  <si>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</si>
  <si>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</si>
  <si>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</si>
  <si>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</si>
  <si>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</si>
  <si>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</si>
  <si>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</si>
  <si>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</si>
  <si>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</si>
  <si>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</si>
  <si>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</si>
  <si>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</si>
  <si>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</si>
  <si>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</si>
  <si>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</si>
  <si>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</si>
  <si>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</si>
  <si>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</si>
  <si>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</si>
  <si>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</si>
  <si>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</si>
  <si>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</si>
  <si>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</si>
  <si>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</si>
  <si>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</si>
  <si>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</si>
  <si>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</si>
  <si>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</si>
  <si>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</si>
  <si>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</si>
  <si>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</si>
  <si>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</si>
  <si>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</si>
  <si>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</si>
  <si>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</si>
  <si>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</si>
  <si>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</si>
  <si>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</si>
  <si>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</si>
  <si>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</si>
  <si>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</si>
  <si>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</si>
  <si>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</si>
  <si>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</si>
  <si>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</si>
  <si>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</si>
  <si>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</si>
  <si>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</si>
  <si>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</si>
  <si>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</si>
  <si>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</si>
  <si>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</si>
  <si>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</si>
  <si>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</si>
  <si>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</si>
  <si>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</si>
  <si>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</si>
  <si>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</si>
  <si>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</si>
  <si>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</si>
  <si>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</si>
  <si>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</si>
  <si>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</si>
  <si>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</si>
  <si>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</si>
  <si>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</si>
  <si>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</si>
  <si>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</si>
  <si>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</si>
  <si>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</si>
  <si>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</si>
  <si>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</si>
  <si>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</si>
  <si>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</si>
  <si>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</si>
  <si>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</si>
  <si>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</si>
  <si>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</si>
  <si>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</si>
  <si>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</si>
  <si>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</si>
  <si>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</si>
  <si>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</si>
  <si>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</si>
  <si>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</si>
  <si>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</si>
  <si>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</si>
  <si>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</si>
  <si>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</si>
  <si>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</si>
  <si>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</si>
  <si>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</si>
  <si>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</si>
  <si>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</si>
  <si>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</si>
  <si>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</si>
  <si>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</si>
  <si>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</si>
  <si>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</si>
  <si>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</si>
  <si>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</si>
  <si>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</si>
  <si>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</si>
  <si>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</si>
  <si>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</si>
  <si>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</si>
  <si>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</si>
  <si>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</si>
  <si>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</si>
  <si>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</si>
  <si>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</si>
  <si>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</si>
  <si>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</si>
  <si>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</si>
  <si>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</si>
  <si>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</si>
  <si>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</si>
  <si>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</si>
  <si>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</si>
  <si>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</si>
  <si>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</si>
  <si>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</si>
  <si>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</si>
  <si>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</si>
  <si>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</si>
  <si>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</si>
  <si>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</si>
  <si>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</si>
  <si>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</si>
  <si>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</si>
  <si>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</si>
  <si>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</si>
  <si>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</si>
  <si>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</si>
  <si>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</si>
  <si>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</si>
  <si>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</si>
  <si>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</si>
  <si>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</si>
  <si>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</si>
  <si>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</si>
  <si>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</si>
  <si>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</si>
  <si>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</si>
  <si>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</si>
  <si>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</si>
  <si>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</si>
  <si>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</si>
  <si>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</si>
  <si>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</si>
  <si>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</si>
  <si>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</si>
  <si>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</si>
  <si>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</si>
  <si>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</si>
  <si>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</si>
  <si>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</si>
  <si>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</si>
  <si>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</si>
  <si>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</si>
  <si>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</si>
  <si>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</si>
  <si>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</si>
  <si>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</si>
  <si>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</si>
  <si>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</si>
  <si>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</si>
  <si>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</si>
  <si>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</si>
  <si>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</si>
  <si>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</si>
  <si>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</si>
  <si>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</si>
  <si>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</si>
  <si>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</si>
  <si>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</si>
  <si>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</si>
  <si>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</si>
  <si>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</si>
  <si>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</si>
  <si>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</si>
  <si>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</si>
  <si>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</si>
  <si>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</si>
  <si>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</si>
  <si>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</si>
  <si>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</si>
  <si>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</si>
  <si>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</si>
  <si>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</si>
  <si>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</si>
  <si>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</si>
  <si>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</si>
  <si>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</si>
  <si>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</si>
  <si>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</si>
  <si>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</si>
  <si>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</si>
  <si>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</si>
  <si>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</si>
  <si>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</si>
  <si>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</si>
  <si>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</si>
  <si>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</si>
  <si>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</si>
  <si>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</si>
  <si>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</si>
  <si>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</si>
  <si>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</si>
  <si>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</si>
  <si>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</si>
  <si>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</si>
  <si>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</si>
  <si>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</si>
  <si>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</si>
  <si>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</si>
  <si>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</si>
  <si>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</si>
  <si>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</si>
  <si>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</si>
  <si>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</si>
  <si>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</si>
  <si>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</si>
  <si>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</si>
  <si>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</si>
  <si>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</si>
  <si>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</si>
  <si>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</si>
  <si>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</si>
  <si>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</si>
  <si>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</si>
  <si>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</si>
  <si>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</si>
  <si>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</si>
  <si>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</si>
  <si>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</si>
  <si>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</si>
  <si>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</si>
  <si>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</si>
  <si>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</si>
  <si>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</si>
  <si>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</si>
  <si>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</si>
  <si>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</si>
  <si>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</si>
  <si>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</si>
  <si>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</si>
  <si>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</si>
  <si>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</si>
  <si>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</si>
  <si>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</si>
  <si>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</si>
  <si>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</si>
  <si>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</si>
  <si>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</si>
  <si>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</si>
  <si>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</si>
  <si>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</si>
  <si>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</si>
  <si>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</si>
  <si>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</si>
  <si>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</si>
  <si>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</si>
  <si>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</si>
  <si>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</si>
  <si>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</si>
  <si>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</si>
  <si>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</si>
  <si>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</si>
  <si>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</si>
  <si>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</si>
  <si>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</si>
  <si>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</si>
  <si>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</si>
  <si>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</si>
  <si>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</si>
  <si>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</si>
  <si>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</si>
  <si>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</si>
  <si>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</si>
  <si>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</si>
  <si>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</si>
  <si>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</si>
  <si>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</si>
  <si>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</si>
  <si>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</si>
  <si>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</si>
  <si>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</si>
  <si>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</si>
  <si>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</si>
  <si>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</si>
  <si>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</si>
  <si>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</si>
  <si>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</si>
  <si>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</si>
  <si>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</si>
  <si>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</si>
  <si>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</si>
  <si>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</si>
  <si>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</si>
  <si>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</si>
  <si>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</si>
  <si>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</si>
  <si>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</si>
  <si>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</si>
  <si>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</si>
  <si>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</si>
  <si>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</si>
  <si>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</si>
  <si>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</si>
  <si>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</si>
  <si>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</si>
  <si>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</si>
  <si>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</si>
  <si>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</si>
  <si>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</si>
  <si>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</si>
  <si>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</si>
  <si>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</si>
  <si>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</si>
  <si>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</si>
  <si>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</si>
  <si>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</si>
  <si>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</si>
  <si>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</si>
  <si>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</si>
  <si>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</si>
  <si>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</si>
  <si>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</si>
  <si>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</si>
  <si>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</si>
  <si>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</si>
  <si>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</si>
  <si>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</si>
  <si>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</si>
  <si>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</si>
  <si>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</si>
  <si>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</si>
  <si>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</si>
  <si>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</si>
  <si>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</si>
  <si>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</si>
  <si>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</si>
  <si>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</si>
  <si>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</si>
  <si>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</si>
  <si>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</si>
  <si>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</si>
  <si>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</si>
  <si>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</si>
  <si>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</si>
  <si>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</si>
  <si>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</si>
  <si>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</si>
  <si>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</si>
  <si>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</si>
  <si>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</si>
  <si>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</si>
  <si>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</si>
  <si>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</si>
  <si>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</si>
  <si>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</si>
  <si>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</si>
  <si>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</si>
  <si>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</si>
  <si>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</si>
  <si>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</si>
  <si>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</si>
  <si>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</si>
  <si>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</si>
  <si>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</si>
  <si>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</si>
  <si>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</si>
  <si>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</si>
  <si>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</si>
  <si>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</si>
  <si>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</si>
  <si>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</si>
  <si>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</si>
  <si>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</si>
  <si>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</si>
  <si>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</si>
  <si>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</si>
  <si>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</si>
  <si>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</si>
  <si>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</si>
  <si>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</si>
  <si>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</si>
  <si>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</si>
  <si>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</si>
  <si>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</si>
  <si>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</si>
  <si>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</si>
  <si>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</si>
  <si>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</si>
  <si>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</si>
  <si>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</si>
  <si>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</si>
  <si>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</si>
  <si>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</si>
  <si>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</si>
  <si>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</si>
  <si>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</si>
  <si>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</si>
  <si>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</si>
  <si>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</si>
  <si>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</si>
  <si>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</si>
  <si>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</si>
  <si>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</si>
  <si>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</si>
  <si>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</si>
  <si>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</si>
  <si>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</si>
  <si>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</si>
  <si>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</si>
  <si>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</si>
  <si>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</si>
  <si>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</si>
  <si>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</si>
  <si>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</si>
  <si>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</si>
  <si>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</si>
  <si>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</si>
  <si>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</si>
  <si>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</si>
  <si>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</si>
  <si>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</si>
  <si>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</si>
  <si>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</si>
  <si>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</si>
  <si>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</si>
  <si>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</si>
  <si>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</si>
  <si>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</si>
  <si>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</si>
  <si>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</si>
  <si>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</si>
  <si>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</si>
  <si>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</si>
  <si>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</si>
  <si>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</si>
  <si>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</si>
  <si>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</si>
  <si>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</si>
  <si>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</si>
  <si>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</si>
  <si>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</si>
  <si>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</si>
  <si>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</si>
  <si>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</si>
  <si>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</si>
  <si>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</si>
  <si>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</si>
  <si>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</si>
  <si>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</si>
  <si>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</si>
  <si>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</si>
  <si>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</si>
  <si>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</si>
  <si>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</si>
  <si>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</si>
  <si>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</si>
  <si>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</si>
  <si>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</si>
  <si>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</si>
  <si>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</si>
  <si>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</si>
  <si>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</si>
  <si>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</si>
  <si>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</si>
  <si>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</si>
  <si>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</si>
  <si>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</si>
  <si>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</si>
  <si>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</si>
  <si>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</si>
  <si>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</si>
  <si>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</si>
  <si>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</si>
  <si>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</si>
  <si>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</si>
  <si>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</si>
  <si>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</si>
  <si>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</si>
  <si>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</si>
  <si>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</si>
  <si>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</si>
  <si>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</si>
  <si>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</si>
  <si>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</si>
  <si>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</si>
  <si>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</si>
  <si>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</si>
  <si>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</si>
  <si>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</si>
  <si>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</si>
  <si>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</si>
  <si>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</si>
  <si>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</si>
  <si>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</si>
  <si>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</si>
  <si>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</si>
  <si>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</si>
  <si>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</si>
  <si>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</si>
  <si>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</si>
  <si>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</si>
  <si>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</si>
  <si>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</si>
  <si>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</si>
  <si>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</si>
  <si>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</si>
  <si>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</si>
  <si>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</si>
  <si>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</si>
  <si>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</si>
  <si>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</si>
  <si>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</si>
  <si>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</si>
  <si>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</si>
  <si>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</si>
  <si>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</si>
  <si>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</si>
  <si>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</si>
  <si>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</si>
  <si>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</si>
  <si>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</si>
  <si>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</si>
  <si>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</si>
  <si>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</si>
  <si>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</si>
  <si>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</si>
  <si>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</si>
  <si>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</si>
  <si>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</si>
  <si>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</si>
  <si>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</si>
  <si>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</si>
  <si>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</si>
  <si>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</si>
  <si>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</si>
  <si>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</si>
  <si>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</si>
  <si>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</si>
  <si>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</si>
  <si>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</si>
  <si>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</si>
  <si>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</si>
  <si>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</si>
  <si>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</si>
  <si>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</si>
  <si>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</si>
  <si>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</si>
  <si>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</si>
  <si>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</si>
  <si>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</si>
  <si>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</si>
  <si>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</si>
  <si>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</si>
  <si>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</si>
  <si>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</si>
  <si>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</si>
  <si>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</si>
  <si>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</si>
  <si>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</si>
  <si>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</si>
  <si>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</si>
  <si>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</si>
  <si>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</si>
  <si>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</si>
  <si>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</si>
  <si>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</si>
  <si>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</si>
  <si>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</si>
  <si>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</si>
  <si>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</si>
  <si>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</si>
  <si>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</si>
  <si>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</si>
  <si>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</si>
  <si>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</si>
  <si>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</si>
  <si>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</si>
  <si>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</si>
  <si>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</si>
  <si>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</si>
  <si>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</si>
  <si>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</si>
  <si>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</si>
  <si>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</si>
  <si>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</si>
  <si>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</si>
  <si>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</si>
  <si>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</si>
  <si>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</si>
  <si>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</si>
  <si>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</si>
  <si>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</si>
  <si>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</si>
  <si>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</si>
  <si>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</si>
  <si>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</si>
  <si>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</si>
  <si>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</si>
  <si>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</si>
  <si>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</si>
  <si>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</si>
  <si>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</si>
  <si>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</si>
  <si>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</si>
  <si>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</si>
  <si>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</si>
  <si>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</si>
  <si>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</si>
  <si>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</si>
  <si>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</si>
  <si>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</si>
  <si>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</si>
  <si>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</si>
  <si>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</si>
  <si>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</si>
  <si>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</si>
  <si>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</si>
  <si>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</si>
  <si>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</si>
  <si>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</si>
  <si>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</si>
  <si>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</si>
  <si>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</si>
  <si>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</si>
  <si>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</si>
  <si>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</si>
  <si>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</si>
  <si>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</si>
  <si>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</si>
  <si>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</si>
  <si>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</si>
  <si>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</si>
  <si>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</si>
  <si>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</si>
  <si>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</si>
  <si>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</si>
  <si>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</si>
  <si>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</si>
  <si>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</si>
  <si>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</si>
  <si>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</si>
  <si>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</si>
  <si>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</si>
  <si>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</si>
  <si>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</si>
  <si>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</si>
  <si>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</si>
  <si>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</si>
  <si>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</si>
  <si>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</si>
  <si>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</si>
  <si>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</si>
  <si>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</si>
  <si>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</si>
  <si>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</si>
  <si>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</si>
  <si>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</si>
  <si>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</si>
  <si>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</si>
  <si>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</si>
  <si>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</si>
  <si>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</si>
  <si>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</si>
  <si>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</si>
  <si>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</si>
  <si>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</si>
  <si>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</si>
  <si>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</si>
  <si>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</si>
  <si>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</si>
  <si>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</si>
  <si>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</si>
  <si>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</si>
  <si>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</si>
  <si>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</si>
  <si>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</si>
  <si>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</si>
  <si>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</si>
  <si>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</si>
  <si>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</si>
  <si>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</si>
  <si>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</si>
  <si>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</si>
  <si>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</si>
  <si>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</si>
  <si>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</si>
  <si>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</si>
  <si>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</si>
  <si>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</si>
  <si>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</si>
  <si>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</si>
  <si>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</si>
  <si>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</si>
  <si>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</si>
  <si>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</si>
  <si>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</si>
  <si>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</si>
  <si>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</si>
  <si>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</si>
  <si>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</si>
  <si>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</si>
  <si>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</si>
  <si>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</si>
  <si>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</si>
  <si>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</si>
  <si>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</si>
  <si>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</si>
  <si>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</si>
  <si>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</si>
  <si>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</si>
  <si>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</si>
  <si>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</si>
  <si>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</si>
  <si>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</si>
  <si>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</si>
  <si>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</si>
  <si>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</si>
  <si>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</si>
  <si>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</si>
  <si>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</si>
  <si>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</si>
  <si>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</si>
  <si>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</si>
  <si>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</si>
  <si>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</si>
  <si>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</si>
  <si>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</si>
  <si>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</si>
  <si>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</si>
  <si>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</si>
  <si>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</si>
  <si>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</si>
  <si>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</si>
  <si>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</si>
  <si>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</si>
  <si>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</si>
  <si>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</si>
  <si>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</si>
  <si>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</si>
  <si>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</si>
  <si>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</si>
  <si>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</si>
  <si>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</si>
  <si>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</si>
  <si>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</si>
  <si>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</si>
  <si>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</si>
  <si>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</si>
  <si>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</si>
  <si>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</si>
  <si>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</si>
  <si>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</si>
  <si>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</si>
  <si>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</si>
  <si>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</si>
  <si>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</si>
  <si>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</si>
  <si>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</si>
  <si>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</si>
  <si>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</si>
  <si>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</si>
  <si>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</si>
  <si>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</si>
  <si>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</si>
  <si>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</si>
  <si>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</si>
  <si>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</si>
  <si>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</si>
  <si>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</si>
  <si>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</si>
  <si>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</si>
  <si>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</si>
  <si>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</si>
  <si>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</si>
  <si>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</si>
  <si>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</si>
  <si>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</si>
  <si>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</si>
  <si>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</si>
  <si>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</si>
  <si>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</si>
  <si>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</si>
  <si>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</si>
  <si>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</si>
  <si>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</si>
  <si>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</si>
  <si>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</si>
  <si>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</si>
  <si>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</si>
  <si>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</si>
  <si>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</si>
  <si>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</si>
  <si>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</si>
  <si>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</si>
  <si>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</si>
  <si>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</si>
  <si>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</si>
  <si>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</si>
  <si>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</si>
  <si>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</si>
  <si>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</si>
  <si>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</si>
  <si>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</si>
  <si>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</si>
  <si>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</si>
  <si>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</si>
  <si>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</si>
  <si>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</si>
  <si>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</si>
  <si>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</si>
  <si>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</si>
  <si>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</si>
  <si>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</si>
  <si>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</si>
  <si>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</si>
  <si>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</si>
  <si>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</si>
  <si>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</si>
  <si>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</si>
  <si>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</si>
  <si>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</si>
  <si>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</si>
  <si>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</si>
  <si>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</si>
  <si>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</si>
  <si>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</si>
  <si>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</si>
  <si>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</si>
  <si>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</si>
  <si>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</si>
  <si>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</si>
  <si>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</si>
  <si>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</si>
  <si>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</si>
  <si>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</si>
  <si>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</si>
  <si>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</si>
  <si>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</si>
  <si>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</si>
  <si>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</si>
  <si>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</si>
  <si>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</si>
  <si>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</si>
  <si>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</si>
  <si>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</si>
  <si>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</si>
  <si>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</si>
  <si>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</si>
  <si>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</si>
  <si>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</si>
  <si>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</si>
  <si>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</si>
  <si>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</si>
  <si>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</si>
  <si>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</si>
  <si>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</si>
  <si>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</si>
  <si>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</si>
  <si>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</si>
  <si>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</si>
  <si>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</si>
  <si>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</si>
  <si>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</si>
  <si>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</si>
  <si>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</si>
  <si>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</si>
  <si>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</si>
  <si>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</si>
  <si>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</si>
  <si>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</si>
  <si>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</si>
  <si>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</si>
  <si>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</si>
  <si>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</si>
  <si>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</si>
  <si>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</si>
  <si>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</si>
  <si>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</si>
  <si>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</si>
  <si>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</si>
  <si>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</si>
  <si>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</si>
  <si>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</si>
  <si>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</si>
  <si>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</si>
  <si>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</si>
  <si>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</si>
  <si>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</si>
  <si>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</si>
  <si>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</si>
  <si>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</si>
  <si>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</si>
  <si>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</si>
  <si>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</si>
  <si>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</si>
  <si>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</si>
  <si>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</si>
  <si>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</si>
  <si>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</si>
  <si>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</si>
  <si>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</si>
  <si>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</si>
  <si>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</si>
  <si>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</si>
  <si>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</si>
  <si>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</si>
  <si>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</si>
  <si>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</si>
  <si>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</si>
  <si>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</si>
  <si>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</si>
  <si>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</si>
  <si>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</si>
  <si>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</si>
  <si>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</si>
  <si>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</si>
  <si>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</si>
  <si>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</si>
  <si>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</si>
  <si>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</si>
  <si>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</si>
  <si>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</si>
  <si>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</si>
  <si>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</si>
  <si>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</si>
  <si>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</si>
  <si>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</si>
  <si>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</si>
  <si>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</si>
  <si>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</si>
  <si>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</si>
  <si>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</si>
  <si>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</si>
  <si>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</si>
  <si>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</si>
  <si>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</si>
  <si>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</si>
  <si>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</si>
  <si>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</si>
  <si>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</si>
  <si>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</si>
  <si>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</si>
  <si>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</si>
  <si>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</si>
  <si>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</si>
  <si>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</si>
  <si>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</si>
  <si>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</si>
  <si>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</si>
  <si>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</si>
  <si>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</si>
  <si>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</si>
  <si>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</si>
  <si>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</si>
  <si>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</si>
  <si>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</si>
  <si>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</si>
  <si>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</si>
  <si>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</si>
  <si>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</si>
  <si>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</si>
  <si>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</si>
  <si>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</si>
  <si>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</si>
  <si>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</si>
  <si>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</si>
  <si>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</si>
  <si>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</si>
  <si>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</si>
  <si>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</si>
  <si>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</si>
  <si>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</si>
  <si>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</si>
  <si>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</si>
  <si>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</si>
  <si>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</si>
  <si>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</si>
  <si>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</si>
  <si>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</si>
  <si>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</si>
  <si>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</si>
  <si>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</si>
  <si>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</si>
  <si>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</si>
  <si>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</si>
  <si>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</si>
  <si>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</si>
  <si>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</si>
  <si>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</si>
  <si>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</si>
  <si>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</si>
  <si>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</si>
  <si>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</si>
  <si>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</si>
  <si>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</si>
  <si>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</si>
  <si>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</si>
  <si>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</si>
  <si>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</si>
  <si>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</si>
  <si>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</si>
  <si>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</si>
  <si>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</si>
  <si>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</si>
  <si>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</si>
  <si>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</si>
  <si>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</si>
  <si>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</si>
  <si>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</si>
  <si>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</si>
  <si>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</si>
  <si>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</si>
  <si>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</si>
  <si>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</si>
  <si>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</si>
  <si>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</si>
  <si>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</si>
  <si>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</si>
  <si>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</si>
  <si>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</si>
  <si>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</si>
  <si>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</si>
  <si>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</si>
  <si>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</si>
  <si>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</si>
  <si>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</si>
  <si>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</si>
  <si>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</si>
  <si>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</si>
  <si>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</si>
  <si>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</si>
  <si>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</si>
  <si>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</si>
  <si>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</si>
  <si>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</si>
  <si>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</si>
  <si>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</si>
  <si>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</si>
  <si>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</si>
  <si>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</si>
  <si>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</si>
  <si>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</si>
  <si>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</si>
  <si>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</si>
  <si>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</si>
  <si>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</si>
  <si>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</si>
  <si>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</si>
  <si>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</si>
  <si>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</si>
  <si>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</si>
  <si>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</si>
  <si>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</si>
  <si>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</si>
  <si>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</si>
  <si>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</si>
  <si>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</si>
  <si>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</si>
  <si>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</si>
  <si>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</si>
  <si>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</si>
  <si>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</si>
  <si>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</si>
  <si>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</si>
  <si>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</si>
  <si>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</si>
  <si>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</si>
  <si>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</si>
  <si>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</si>
  <si>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</si>
  <si>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</si>
  <si>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</si>
  <si>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</si>
  <si>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</si>
  <si>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</si>
  <si>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</si>
  <si>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</si>
  <si>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</si>
  <si>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</si>
  <si>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</si>
  <si>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</si>
  <si>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</si>
  <si>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</si>
  <si>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</si>
  <si>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</si>
  <si>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</si>
  <si>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</si>
  <si>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</si>
  <si>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</si>
  <si>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</si>
  <si>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</si>
  <si>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</si>
  <si>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</si>
  <si>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</si>
  <si>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</si>
  <si>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</si>
  <si>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</si>
  <si>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</si>
  <si>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</si>
  <si>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</si>
  <si>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</si>
  <si>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</si>
  <si>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</si>
  <si>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</si>
  <si>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</si>
  <si>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</si>
  <si>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</si>
  <si>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</si>
  <si>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</si>
  <si>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</si>
  <si>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</si>
  <si>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</si>
  <si>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</si>
  <si>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</si>
  <si>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</si>
  <si>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</si>
  <si>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</si>
  <si>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</si>
  <si>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</si>
  <si>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</si>
  <si>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</si>
  <si>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</si>
  <si>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</si>
  <si>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</si>
  <si>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</si>
  <si>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</si>
  <si>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</si>
  <si>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</si>
  <si>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</si>
  <si>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</si>
  <si>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</si>
  <si>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</si>
  <si>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</si>
  <si>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</si>
  <si>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</si>
  <si>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</si>
  <si>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</si>
  <si>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</si>
  <si>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</si>
  <si>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</si>
  <si>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</si>
  <si>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</si>
  <si>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</si>
  <si>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</si>
  <si>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</si>
  <si>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</si>
  <si>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</si>
  <si>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</si>
  <si>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</si>
  <si>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</si>
  <si>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</si>
  <si>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</si>
  <si>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</si>
  <si>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</si>
  <si>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</si>
  <si>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</si>
  <si>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</si>
  <si>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</si>
  <si>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</si>
  <si>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</si>
  <si>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</si>
  <si>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</si>
  <si>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</si>
  <si>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</si>
  <si>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</si>
  <si>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</si>
  <si>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</si>
  <si>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</si>
  <si>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</si>
  <si>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</si>
  <si>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</si>
  <si>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</si>
  <si>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</si>
  <si>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</si>
  <si>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</si>
  <si>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</si>
  <si>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</si>
  <si>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</si>
  <si>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</si>
  <si>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</si>
  <si>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</si>
  <si>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</si>
  <si>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</si>
  <si>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</si>
  <si>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</si>
  <si>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</si>
  <si>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</si>
  <si>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</si>
  <si>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</si>
  <si>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</si>
  <si>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</si>
  <si>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</si>
  <si>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</si>
  <si>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</si>
  <si>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</si>
  <si>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</si>
  <si>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</si>
  <si>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</si>
  <si>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</si>
  <si>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</si>
  <si>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</si>
  <si>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</si>
  <si>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</si>
  <si>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</si>
  <si>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</si>
  <si>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</si>
  <si>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</si>
  <si>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</si>
  <si>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</si>
  <si>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</si>
  <si>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</si>
  <si>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</si>
  <si>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</si>
  <si>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</si>
  <si>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</si>
  <si>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</si>
  <si>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</si>
  <si>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</si>
  <si>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</si>
  <si>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</si>
  <si>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</si>
  <si>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</si>
  <si>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</si>
  <si>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</si>
  <si>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</si>
  <si>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</si>
  <si>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</si>
  <si>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</si>
  <si>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</si>
  <si>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</si>
  <si>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</si>
  <si>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</si>
  <si>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</si>
  <si>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</si>
  <si>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</si>
  <si>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</si>
  <si>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</si>
  <si>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</si>
  <si>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</si>
  <si>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</si>
  <si>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</si>
  <si>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</si>
  <si>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</si>
  <si>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</si>
  <si>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</si>
  <si>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</si>
  <si>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</si>
  <si>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</si>
  <si>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</si>
  <si>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</si>
  <si>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</si>
  <si>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</si>
  <si>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</si>
  <si>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</si>
  <si>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</si>
  <si>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</si>
  <si>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</si>
  <si>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</si>
  <si>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</si>
  <si>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</si>
  <si>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</si>
  <si>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</si>
  <si>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</si>
  <si>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</si>
  <si>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</si>
  <si>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</si>
  <si>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</si>
  <si>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</si>
  <si>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</si>
  <si>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</si>
  <si>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</si>
  <si>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</si>
  <si>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</si>
  <si>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</si>
  <si>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</si>
  <si>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</si>
  <si>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</si>
  <si>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</si>
  <si>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</si>
  <si>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</si>
  <si>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</si>
  <si>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</si>
  <si>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</si>
  <si>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</si>
  <si>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</si>
  <si>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</si>
  <si>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</si>
  <si>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</si>
  <si>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</si>
  <si>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</si>
  <si>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</si>
  <si>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</si>
  <si>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</si>
  <si>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</si>
  <si>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</si>
  <si>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</si>
  <si>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</si>
  <si>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</si>
  <si>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</si>
  <si>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</si>
  <si>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</si>
  <si>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</si>
  <si>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</si>
  <si>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</si>
  <si>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</si>
  <si>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</si>
  <si>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</si>
  <si>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</si>
  <si>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</si>
  <si>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</si>
  <si>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</si>
  <si>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</si>
  <si>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</si>
  <si>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</si>
  <si>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</si>
  <si>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</si>
  <si>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</si>
  <si>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</si>
  <si>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</si>
  <si>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</si>
  <si>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</si>
  <si>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</si>
  <si>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</si>
  <si>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</si>
  <si>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</si>
  <si>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</si>
  <si>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</si>
  <si>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</si>
  <si>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</si>
  <si>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</si>
  <si>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</si>
  <si>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</si>
  <si>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</si>
  <si>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</si>
  <si>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</si>
  <si>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</si>
  <si>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</si>
  <si>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</si>
  <si>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</si>
  <si>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</si>
  <si>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</si>
  <si>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</si>
  <si>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</si>
  <si>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</si>
  <si>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</si>
  <si>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</si>
  <si>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</si>
  <si>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</si>
  <si>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</si>
  <si>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</si>
  <si>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</si>
  <si>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</si>
  <si>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</si>
  <si>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</si>
  <si>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</si>
  <si>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</si>
  <si>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</si>
  <si>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</si>
  <si>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</si>
  <si>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</si>
  <si>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</si>
  <si>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</si>
  <si>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</si>
  <si>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</si>
  <si>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</si>
  <si>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</si>
  <si>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</si>
  <si>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</si>
  <si>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</si>
  <si>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</si>
  <si>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</si>
  <si>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</si>
  <si>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</si>
  <si>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</si>
  <si>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</si>
  <si>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</si>
  <si>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</si>
  <si>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</si>
  <si>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</si>
  <si>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</si>
  <si>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</si>
  <si>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</si>
  <si>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</si>
  <si>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</si>
  <si>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</si>
  <si>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</si>
  <si>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</si>
  <si>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</si>
  <si>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</si>
  <si>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</si>
  <si>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</si>
  <si>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</si>
  <si>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</si>
  <si>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</si>
  <si>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</si>
  <si>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</si>
  <si>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</si>
  <si>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</si>
  <si>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</si>
  <si>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</si>
  <si>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</si>
  <si>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</si>
  <si>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</si>
  <si>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</si>
  <si>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</si>
  <si>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</si>
  <si>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</si>
  <si>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</si>
  <si>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</si>
  <si>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</si>
  <si>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</si>
  <si>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</si>
  <si>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</si>
  <si>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</si>
  <si>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</si>
  <si>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</si>
  <si>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</si>
  <si>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</si>
  <si>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</si>
  <si>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</si>
  <si>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</si>
  <si>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</si>
  <si>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</si>
  <si>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</si>
  <si>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</si>
  <si>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</si>
  <si>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</si>
  <si>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</si>
  <si>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</si>
  <si>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</si>
  <si>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</si>
  <si>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</si>
  <si>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</si>
  <si>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</si>
  <si>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</si>
  <si>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</si>
  <si>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</si>
  <si>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</si>
  <si>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</si>
  <si>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</si>
  <si>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</si>
  <si>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</si>
  <si>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</si>
  <si>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</si>
  <si>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</si>
  <si>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</si>
  <si>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</si>
  <si>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</si>
  <si>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</si>
  <si>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</si>
  <si>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</si>
  <si>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</si>
  <si>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</si>
  <si>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</si>
  <si>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</si>
  <si>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</si>
  <si>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</si>
  <si>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</si>
  <si>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</si>
  <si>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</si>
  <si>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</si>
  <si>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</si>
  <si>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</si>
  <si>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</si>
  <si>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</si>
  <si>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</si>
  <si>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</si>
  <si>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</si>
  <si>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</si>
  <si>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</si>
  <si>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</si>
  <si>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</si>
  <si>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</si>
  <si>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</si>
  <si>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</si>
  <si>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</si>
  <si>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</si>
  <si>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</si>
  <si>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</si>
  <si>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</si>
  <si>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</si>
  <si>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</si>
  <si>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</si>
  <si>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</si>
  <si>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</si>
  <si>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</si>
  <si>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</si>
  <si>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</si>
  <si>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</si>
  <si>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</si>
  <si>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</si>
  <si>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</si>
  <si>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</si>
  <si>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</si>
  <si>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</si>
  <si>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</si>
  <si>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</si>
  <si>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</si>
  <si>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</si>
  <si>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</si>
  <si>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</si>
  <si>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</si>
  <si>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</si>
  <si>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</si>
  <si>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</si>
  <si>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</si>
  <si>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</si>
  <si>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</si>
  <si>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</si>
  <si>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</si>
  <si>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</si>
  <si>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</si>
  <si>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</si>
  <si>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</si>
  <si>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</si>
  <si>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</si>
  <si>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</si>
  <si>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</si>
  <si>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</si>
  <si>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</si>
  <si>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</si>
  <si>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</si>
  <si>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</si>
  <si>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</si>
  <si>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</si>
  <si>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</si>
  <si>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</si>
  <si>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</si>
  <si>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</si>
  <si>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</si>
  <si>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</si>
  <si>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</si>
  <si>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</si>
  <si>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</si>
  <si>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</si>
  <si>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</si>
  <si>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</si>
  <si>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</si>
  <si>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</si>
  <si>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</si>
  <si>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</si>
  <si>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</si>
  <si>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</si>
  <si>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</si>
  <si>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</si>
  <si>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</si>
  <si>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</si>
  <si>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</si>
  <si>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</si>
  <si>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</si>
  <si>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</si>
  <si>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</si>
  <si>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</si>
  <si>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</si>
  <si>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</si>
  <si>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</si>
  <si>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</si>
  <si>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</si>
  <si>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</si>
  <si>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</si>
  <si>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</si>
  <si>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</si>
  <si>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</si>
  <si>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</si>
  <si>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</si>
  <si>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</si>
  <si>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</si>
  <si>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</si>
  <si>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</si>
  <si>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</si>
  <si>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</si>
  <si>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</si>
  <si>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</si>
  <si>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</si>
  <si>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</si>
  <si>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</si>
  <si>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</si>
  <si>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</si>
  <si>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</si>
  <si>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</si>
  <si>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</si>
  <si>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</si>
  <si>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</si>
  <si>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</si>
  <si>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</si>
  <si>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</si>
  <si>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</si>
  <si>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</si>
  <si>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</si>
  <si>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</si>
  <si>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</si>
  <si>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</si>
  <si>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</si>
  <si>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</si>
  <si>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</si>
  <si>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</si>
  <si>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</si>
  <si>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</si>
  <si>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</si>
  <si>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</si>
  <si>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</si>
  <si>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</si>
  <si>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</si>
  <si>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</si>
  <si>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</si>
  <si>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</si>
  <si>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</si>
  <si>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</si>
  <si>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</si>
  <si>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</si>
  <si>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</si>
  <si>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</si>
  <si>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</si>
  <si>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</si>
  <si>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</si>
  <si>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</si>
  <si>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</si>
  <si>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</si>
  <si>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</si>
  <si>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</si>
  <si>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</si>
  <si>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</si>
  <si>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</si>
  <si>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</si>
  <si>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</si>
  <si>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</si>
  <si>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</si>
  <si>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</si>
  <si>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</si>
  <si>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</si>
  <si>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</si>
  <si>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</si>
  <si>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</si>
  <si>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</si>
  <si>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</si>
  <si>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</si>
  <si>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</si>
  <si>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</si>
  <si>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</si>
  <si>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</si>
  <si>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</si>
  <si>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</si>
  <si>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</si>
  <si>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</si>
  <si>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</si>
  <si>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</si>
  <si>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</si>
  <si>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</si>
  <si>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</si>
  <si>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</si>
  <si>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</si>
  <si>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</si>
  <si>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</si>
  <si>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</si>
  <si>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</si>
  <si>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</si>
  <si>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</si>
  <si>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</si>
  <si>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</si>
  <si>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</si>
  <si>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</si>
  <si>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</si>
  <si>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</si>
  <si>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</si>
  <si>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</si>
  <si>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</si>
  <si>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</si>
  <si>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</si>
  <si>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</si>
  <si>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</si>
  <si>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</si>
  <si>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</si>
  <si>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</si>
  <si>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</si>
  <si>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</si>
  <si>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</si>
  <si>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</si>
  <si>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</si>
  <si>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</si>
  <si>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</si>
  <si>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</si>
  <si>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</si>
  <si>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</si>
  <si>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</si>
  <si>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</si>
  <si>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</si>
  <si>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</si>
  <si>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</si>
  <si>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</si>
  <si>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</si>
  <si>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</si>
  <si>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</si>
  <si>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</si>
  <si>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</si>
  <si>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</si>
  <si>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</si>
  <si>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</si>
  <si>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</si>
  <si>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</si>
  <si>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</si>
  <si>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</si>
  <si>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</si>
  <si>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</si>
  <si>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</si>
  <si>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</si>
  <si>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</si>
  <si>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</si>
  <si>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</si>
  <si>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</si>
  <si>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</si>
  <si>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</si>
  <si>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</si>
  <si>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</si>
  <si>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</si>
  <si>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</si>
  <si>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</si>
  <si>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</si>
  <si>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</si>
  <si>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</si>
  <si>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</si>
  <si>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</si>
  <si>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</si>
  <si>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</si>
  <si>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</si>
  <si>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</si>
  <si>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</si>
  <si>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</si>
  <si>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</si>
  <si>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</si>
  <si>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</si>
  <si>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</si>
  <si>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</si>
  <si>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</si>
  <si>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</si>
  <si>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</si>
  <si>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</si>
  <si>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</si>
  <si>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</si>
  <si>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</si>
  <si>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</si>
  <si>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</si>
  <si>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</si>
  <si>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</si>
  <si>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</si>
  <si>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</si>
  <si>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</si>
  <si>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</si>
  <si>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</si>
  <si>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</si>
  <si>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</si>
  <si>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</si>
  <si>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</si>
  <si>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</si>
  <si>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</si>
  <si>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</si>
  <si>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</si>
  <si>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</si>
  <si>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</si>
  <si>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</si>
  <si>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</si>
  <si>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</si>
  <si>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</si>
  <si>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</si>
  <si>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</si>
  <si>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</si>
  <si>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</si>
  <si>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</si>
  <si>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</si>
  <si>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</si>
  <si>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</si>
  <si>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</si>
  <si>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</si>
  <si>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</si>
  <si>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</si>
  <si>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</si>
  <si>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</si>
  <si>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</si>
  <si>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</si>
  <si>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</si>
  <si>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</si>
  <si>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</si>
  <si>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</si>
  <si>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</si>
  <si>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</si>
  <si>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</si>
  <si>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</si>
  <si>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</si>
  <si>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</si>
  <si>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</si>
  <si>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</si>
  <si>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</si>
  <si>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</si>
  <si>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</si>
  <si>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</si>
  <si>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</si>
  <si>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</si>
  <si>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</si>
  <si>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</si>
  <si>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</si>
  <si>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</si>
  <si>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</si>
  <si>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</si>
  <si>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</si>
  <si>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</si>
  <si>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</si>
  <si>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</si>
  <si>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</si>
  <si>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</si>
  <si>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</si>
  <si>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</si>
  <si>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</si>
  <si>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</si>
  <si>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</si>
  <si>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</si>
  <si>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</si>
  <si>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</si>
  <si>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</si>
  <si>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</si>
  <si>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</si>
  <si>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</si>
  <si>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</si>
  <si>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</si>
  <si>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</si>
  <si>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</si>
  <si>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</si>
  <si>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</si>
  <si>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</si>
  <si>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</si>
  <si>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</si>
  <si>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</si>
  <si>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</si>
  <si>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</si>
  <si>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</si>
  <si>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</si>
  <si>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</si>
  <si>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</si>
  <si>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</si>
  <si>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</si>
  <si>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</si>
  <si>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</si>
  <si>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</si>
  <si>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</si>
  <si>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</si>
  <si>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</si>
  <si>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</si>
  <si>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</si>
  <si>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</si>
  <si>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</si>
  <si>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</si>
  <si>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</si>
  <si>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</si>
  <si>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</si>
  <si>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</si>
  <si>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</si>
  <si>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</si>
  <si>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</si>
  <si>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</si>
  <si>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</si>
  <si>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</si>
  <si>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</si>
  <si>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</si>
  <si>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</si>
  <si>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</si>
  <si>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</si>
  <si>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</si>
  <si>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</si>
  <si>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</si>
  <si>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</si>
  <si>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</si>
  <si>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</si>
  <si>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</si>
  <si>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</si>
  <si>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</si>
  <si>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</si>
  <si>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</si>
  <si>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</si>
  <si>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</si>
  <si>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</si>
  <si>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</si>
  <si>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</si>
  <si>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</si>
  <si>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</si>
  <si>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</si>
  <si>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</si>
  <si>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</si>
  <si>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</si>
  <si>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</si>
  <si>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</si>
  <si>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</si>
  <si>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</si>
  <si>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</si>
  <si>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</si>
  <si>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</si>
  <si>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</si>
  <si>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</si>
  <si>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</si>
  <si>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</si>
  <si>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</si>
  <si>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</si>
  <si>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</si>
  <si>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</si>
  <si>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</si>
  <si>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</si>
  <si>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</si>
  <si>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</si>
  <si>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</si>
  <si>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</si>
  <si>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</si>
  <si>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</si>
  <si>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</si>
  <si>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</si>
  <si>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</si>
  <si>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</si>
  <si>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</si>
  <si>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</si>
  <si>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</si>
  <si>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</si>
  <si>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</si>
  <si>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</si>
  <si>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</si>
  <si>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</si>
  <si>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</si>
  <si>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</si>
  <si>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</si>
  <si>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</si>
  <si>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</si>
  <si>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</si>
  <si>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</si>
  <si>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</si>
  <si>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</si>
  <si>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</si>
  <si>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</si>
  <si>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</si>
  <si>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</si>
  <si>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</si>
  <si>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</si>
  <si>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</si>
  <si>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</si>
  <si>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</si>
  <si>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</si>
  <si>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</si>
  <si>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</si>
  <si>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</si>
  <si>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</si>
  <si>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</si>
  <si>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</si>
  <si>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</si>
  <si>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</si>
  <si>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</si>
  <si>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</si>
  <si>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</si>
  <si>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</si>
  <si>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</si>
  <si>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</si>
  <si>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</si>
  <si>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</si>
  <si>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</si>
  <si>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</si>
  <si>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</si>
  <si>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</si>
  <si>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</si>
  <si>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</si>
  <si>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</si>
  <si>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</si>
  <si>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</si>
  <si>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</si>
  <si>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</si>
  <si>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</si>
  <si>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</si>
  <si>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</si>
  <si>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</si>
  <si>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</si>
  <si>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</si>
  <si>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</si>
  <si>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</si>
  <si>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</si>
  <si>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</si>
  <si>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</si>
  <si>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</si>
  <si>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</si>
  <si>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</si>
  <si>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</si>
  <si>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</si>
  <si>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</si>
  <si>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</si>
  <si>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</si>
  <si>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</si>
  <si>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</si>
  <si>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</si>
  <si>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</si>
  <si>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</si>
  <si>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</si>
  <si>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</si>
  <si>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</si>
  <si>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</si>
  <si>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</si>
  <si>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</si>
  <si>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</si>
  <si>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</si>
  <si>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</si>
  <si>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</si>
  <si>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</si>
  <si>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</si>
  <si>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</si>
  <si>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</si>
  <si>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</si>
  <si>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</si>
  <si>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</si>
  <si>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</si>
  <si>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</si>
  <si>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</si>
  <si>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</si>
  <si>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</si>
  <si>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</si>
  <si>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</si>
  <si>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</si>
  <si>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</si>
  <si>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</si>
  <si>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</si>
  <si>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</si>
  <si>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</si>
  <si>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</si>
  <si>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</si>
  <si>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</si>
  <si>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</si>
  <si>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</si>
  <si>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</si>
  <si>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</si>
  <si>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</si>
  <si>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</si>
  <si>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</si>
  <si>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</si>
  <si>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</si>
  <si>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</si>
  <si>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</si>
  <si>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</si>
  <si>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</si>
  <si>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</si>
  <si>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</si>
  <si>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</si>
  <si>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</si>
  <si>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</si>
  <si>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</si>
  <si>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</si>
  <si>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</si>
  <si>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</si>
  <si>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</si>
  <si>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</si>
  <si>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</si>
  <si>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</si>
  <si>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</si>
  <si>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</si>
  <si>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</si>
  <si>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</si>
  <si>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</si>
  <si>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</si>
  <si>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</si>
  <si>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</si>
  <si>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</si>
  <si>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</si>
  <si>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</si>
  <si>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</si>
  <si>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</si>
  <si>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</si>
  <si>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</si>
  <si>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</si>
  <si>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</si>
  <si>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</si>
  <si>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</si>
  <si>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</si>
  <si>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</si>
  <si>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</si>
  <si>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</si>
  <si>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</si>
  <si>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</si>
  <si>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</si>
  <si>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</si>
  <si>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</si>
  <si>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</si>
  <si>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</si>
  <si>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</si>
  <si>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</si>
  <si>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</si>
  <si>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</si>
  <si>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</si>
  <si>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</si>
  <si>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</si>
  <si>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</si>
  <si>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</si>
  <si>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</si>
  <si>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</si>
  <si>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</si>
  <si>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</si>
  <si>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</si>
  <si>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</si>
  <si>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</si>
  <si>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</si>
  <si>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</si>
  <si>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</si>
  <si>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</si>
  <si>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</si>
  <si>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</si>
  <si>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</si>
  <si>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</si>
  <si>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</si>
  <si>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</si>
  <si>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</si>
  <si>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</si>
  <si>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</si>
  <si>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</si>
  <si>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</si>
  <si>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</si>
  <si>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</si>
  <si>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</si>
  <si>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</si>
  <si>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</si>
  <si>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</si>
  <si>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</si>
  <si>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</si>
  <si>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</si>
  <si>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</si>
  <si>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</si>
  <si>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</si>
  <si>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</si>
  <si>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</si>
  <si>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</si>
  <si>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</si>
  <si>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</si>
  <si>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</si>
  <si>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</si>
  <si>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</si>
  <si>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</si>
  <si>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</si>
  <si>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</si>
  <si>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</si>
  <si>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</si>
  <si>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</si>
  <si>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</si>
  <si>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</si>
  <si>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</si>
  <si>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</si>
  <si>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</si>
  <si>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</si>
  <si>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</si>
  <si>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</si>
  <si>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</si>
  <si>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</si>
  <si>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</si>
  <si>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</si>
  <si>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</si>
  <si>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</si>
  <si>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</si>
  <si>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</si>
  <si>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</si>
  <si>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</si>
  <si>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</si>
  <si>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</si>
  <si>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</si>
  <si>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</si>
  <si>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</si>
  <si>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</si>
  <si>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</si>
  <si>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</si>
  <si>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</si>
  <si>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</si>
  <si>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</si>
  <si>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</si>
  <si>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</si>
  <si>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</si>
  <si>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</si>
  <si>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</si>
  <si>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</si>
  <si>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</si>
  <si>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</si>
  <si>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</si>
  <si>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</si>
  <si>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</si>
  <si>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</si>
  <si>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</si>
  <si>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</si>
  <si>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</si>
  <si>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</si>
  <si>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</si>
  <si>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</si>
  <si>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</si>
  <si>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</si>
  <si>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</si>
  <si>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</si>
  <si>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</si>
  <si>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</si>
  <si>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</si>
  <si>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</si>
  <si>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</si>
  <si>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</si>
  <si>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</si>
  <si>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</si>
  <si>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</si>
  <si>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</si>
  <si>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</si>
  <si>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</si>
  <si>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</si>
  <si>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</si>
  <si>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</si>
  <si>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</si>
  <si>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</si>
  <si>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</si>
  <si>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</si>
  <si>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</si>
  <si>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</si>
  <si>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</si>
  <si>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</si>
  <si>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</si>
  <si>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</si>
  <si>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</si>
  <si>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</si>
  <si>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</si>
  <si>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</si>
  <si>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</si>
  <si>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</si>
  <si>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</si>
  <si>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</si>
  <si>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</si>
  <si>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</si>
  <si>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</si>
  <si>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</si>
  <si>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</si>
  <si>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</si>
  <si>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</si>
  <si>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</si>
  <si>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</si>
  <si>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</si>
  <si>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</si>
  <si>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</si>
  <si>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</si>
  <si>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</si>
  <si>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</si>
  <si>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</si>
  <si>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</si>
  <si>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</si>
  <si>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</si>
  <si>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</si>
  <si>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</si>
  <si>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</si>
  <si>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</si>
  <si>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</si>
  <si>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</si>
  <si>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</si>
  <si>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</si>
  <si>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</si>
  <si>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</si>
  <si>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</si>
  <si>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</si>
  <si>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</si>
  <si>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</si>
  <si>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</si>
  <si>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</si>
  <si>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</si>
  <si>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</si>
  <si>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</si>
  <si>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</si>
  <si>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</si>
  <si>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</si>
  <si>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</si>
  <si>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</si>
  <si>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</si>
  <si>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</si>
  <si>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</si>
  <si>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</si>
  <si>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</si>
  <si>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</si>
  <si>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</si>
  <si>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</si>
  <si>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</si>
  <si>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</si>
  <si>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</si>
  <si>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</si>
  <si>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</si>
  <si>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</si>
  <si>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</si>
  <si>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</si>
  <si>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</si>
  <si>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</si>
  <si>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</si>
  <si>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</si>
  <si>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</si>
  <si>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</si>
  <si>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</si>
  <si>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</si>
  <si>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</si>
  <si>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</si>
  <si>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</si>
  <si>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</si>
  <si>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</si>
  <si>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</si>
  <si>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</si>
  <si>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</si>
  <si>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</si>
  <si>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</si>
  <si>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</si>
  <si>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</si>
  <si>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</si>
  <si>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</si>
  <si>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</si>
  <si>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</si>
  <si>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</si>
  <si>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</si>
  <si>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</si>
  <si>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</si>
  <si>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</si>
  <si>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</si>
  <si>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</si>
  <si>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</si>
  <si>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</si>
  <si>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</si>
  <si>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</si>
  <si>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</si>
  <si>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</si>
  <si>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</si>
  <si>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</si>
  <si>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</si>
  <si>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</si>
  <si>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</si>
  <si>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</si>
  <si>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</si>
  <si>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</si>
  <si>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</si>
  <si>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</si>
  <si>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</si>
  <si>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</si>
  <si>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</si>
  <si>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</si>
  <si>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</si>
  <si>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</si>
  <si>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</si>
  <si>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</si>
  <si>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</si>
  <si>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</si>
  <si>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</si>
  <si>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</si>
  <si>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</si>
  <si>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</si>
  <si>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</si>
  <si>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</si>
  <si>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</si>
  <si>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</si>
  <si>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</si>
  <si>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</si>
  <si>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</si>
  <si>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</si>
  <si>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</si>
  <si>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</si>
  <si>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</si>
  <si>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</si>
  <si>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</si>
  <si>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</si>
  <si>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</si>
  <si>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</si>
  <si>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</si>
  <si>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</si>
  <si>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</si>
  <si>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</si>
  <si>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</si>
  <si>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</si>
  <si>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</si>
  <si>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</si>
  <si>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</si>
  <si>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</si>
  <si>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</si>
  <si>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</si>
  <si>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</si>
  <si>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</si>
  <si>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</si>
  <si>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</si>
  <si>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</si>
  <si>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</si>
  <si>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</si>
  <si>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</si>
  <si>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</si>
  <si>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</si>
  <si>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</si>
  <si>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</si>
  <si>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</si>
  <si>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</si>
  <si>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</si>
  <si>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</si>
  <si>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</si>
  <si>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</si>
  <si>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</si>
  <si>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</si>
  <si>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</si>
  <si>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</si>
  <si>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</si>
  <si>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</si>
  <si>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</si>
  <si>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</si>
  <si>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</si>
  <si>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</si>
  <si>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</si>
  <si>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</si>
  <si>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</si>
  <si>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</si>
  <si>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</si>
  <si>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</si>
  <si>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</si>
  <si>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</si>
  <si>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</si>
  <si>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</si>
  <si>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</si>
  <si>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</si>
  <si>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</si>
  <si>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</si>
  <si>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</si>
  <si>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</si>
  <si>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</si>
  <si>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</si>
  <si>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</si>
  <si>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</si>
  <si>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</si>
  <si>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</si>
  <si>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</si>
  <si>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</si>
  <si>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</si>
  <si>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</si>
  <si>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</si>
  <si>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</si>
  <si>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</si>
  <si>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</si>
  <si>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</si>
  <si>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</si>
  <si>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</si>
  <si>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</si>
  <si>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</si>
  <si>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</si>
  <si>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</si>
  <si>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</si>
  <si>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</si>
  <si>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</si>
  <si>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</si>
  <si>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</si>
  <si>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</si>
  <si>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</si>
  <si>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</si>
  <si>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</si>
  <si>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</si>
  <si>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</si>
  <si>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</si>
  <si>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</si>
  <si>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</si>
  <si>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</si>
  <si>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</si>
  <si>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</si>
  <si>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</si>
  <si>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</si>
  <si>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</si>
  <si>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</si>
  <si>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</si>
  <si>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</si>
  <si>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</si>
  <si>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</si>
  <si>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</si>
  <si>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</si>
  <si>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</si>
  <si>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</si>
  <si>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</si>
  <si>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</si>
  <si>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</si>
  <si>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</si>
  <si>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</si>
  <si>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</si>
  <si>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</si>
  <si>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</si>
  <si>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</si>
  <si>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</si>
  <si>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</si>
  <si>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</si>
  <si>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</si>
  <si>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</si>
  <si>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</si>
  <si>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</si>
  <si>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</si>
  <si>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</si>
  <si>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</si>
  <si>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</si>
  <si>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</si>
  <si>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</si>
  <si>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</si>
  <si>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</si>
  <si>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</si>
  <si>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</si>
  <si>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</si>
  <si>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</si>
  <si>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</si>
  <si>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</si>
  <si>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</si>
  <si>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</si>
  <si>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</si>
  <si>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</si>
  <si>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</si>
  <si>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</si>
  <si>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</si>
  <si>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</si>
  <si>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</si>
  <si>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</si>
  <si>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</si>
  <si>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</si>
  <si>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</si>
  <si>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</si>
  <si>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</si>
  <si>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</si>
  <si>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</si>
  <si>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</si>
  <si>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</si>
  <si>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</si>
  <si>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</si>
  <si>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</si>
  <si>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</si>
  <si>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</si>
  <si>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</si>
  <si>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</si>
  <si>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</si>
  <si>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</si>
  <si>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</si>
  <si>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</si>
  <si>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</si>
  <si>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</si>
  <si>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</si>
  <si>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</si>
  <si>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</si>
  <si>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</si>
  <si>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</si>
  <si>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</si>
  <si>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</si>
  <si>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</si>
  <si>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</si>
  <si>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</si>
  <si>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</si>
  <si>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</si>
  <si>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</si>
  <si>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</si>
  <si>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</si>
  <si>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</si>
  <si>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</si>
  <si>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</si>
  <si>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</si>
  <si>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</si>
  <si>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</si>
  <si>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</si>
  <si>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</si>
  <si>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</si>
  <si>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</si>
  <si>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</si>
  <si>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</si>
  <si>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</si>
  <si>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</si>
  <si>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</si>
  <si>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</si>
  <si>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</si>
  <si>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</si>
  <si>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</si>
  <si>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</si>
  <si>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</si>
  <si>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</si>
  <si>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</si>
  <si>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</si>
  <si>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</si>
  <si>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</si>
  <si>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</si>
  <si>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</si>
  <si>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</si>
  <si>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</si>
  <si>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</si>
  <si>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</si>
  <si>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</si>
  <si>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</si>
  <si>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</si>
  <si>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</si>
  <si>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</si>
  <si>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</si>
  <si>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</si>
  <si>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</si>
  <si>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</si>
  <si>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</si>
  <si>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</si>
  <si>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</si>
  <si>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</si>
  <si>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</si>
  <si>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</si>
  <si>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</si>
  <si>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</si>
  <si>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</si>
  <si>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</si>
  <si>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</si>
  <si>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</si>
  <si>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</si>
  <si>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</si>
  <si>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</si>
  <si>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</si>
  <si>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</si>
  <si>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</si>
  <si>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</si>
  <si>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</si>
  <si>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</si>
  <si>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</si>
  <si>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</si>
  <si>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</si>
  <si>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</si>
  <si>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</si>
  <si>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</si>
  <si>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</si>
  <si>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</si>
  <si>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</si>
  <si>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</si>
  <si>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</si>
  <si>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</si>
  <si>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</si>
  <si>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</si>
  <si>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</si>
  <si>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</si>
  <si>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</si>
  <si>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</si>
  <si>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</si>
  <si>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</si>
  <si>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</si>
  <si>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</si>
  <si>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</si>
  <si>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</si>
  <si>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</si>
  <si>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</si>
  <si>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</si>
  <si>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</si>
  <si>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</si>
  <si>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</si>
  <si>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</si>
  <si>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</si>
  <si>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</si>
  <si>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</si>
  <si>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</si>
  <si>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</si>
  <si>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</si>
  <si>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</si>
  <si>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</si>
  <si>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</si>
  <si>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</si>
  <si>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</si>
  <si>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</si>
  <si>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</si>
  <si>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</si>
  <si>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</si>
  <si>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</si>
  <si>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</si>
  <si>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</si>
  <si>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</si>
  <si>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</si>
  <si>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</si>
  <si>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</si>
  <si>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</si>
  <si>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</si>
  <si>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</si>
  <si>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</si>
  <si>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</si>
  <si>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</si>
  <si>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</si>
  <si>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</si>
  <si>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</si>
  <si>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</si>
  <si>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</si>
  <si>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</si>
  <si>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</si>
  <si>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</si>
  <si>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</si>
  <si>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</si>
  <si>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</si>
  <si>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</si>
  <si>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</si>
  <si>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</si>
  <si>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</si>
  <si>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</si>
  <si>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</si>
  <si>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</si>
  <si>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</si>
  <si>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</si>
  <si>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</si>
  <si>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</si>
  <si>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</si>
  <si>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</si>
  <si>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</si>
  <si>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</si>
  <si>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</si>
  <si>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</si>
  <si>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</si>
  <si>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</si>
  <si>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</si>
  <si>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</si>
  <si>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</si>
  <si>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</si>
  <si>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</si>
  <si>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</si>
  <si>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</si>
  <si>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</si>
  <si>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</si>
  <si>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</si>
  <si>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</si>
  <si>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</si>
  <si>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</si>
  <si>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</si>
  <si>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</si>
  <si>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</si>
  <si>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</si>
  <si>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</si>
  <si>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</si>
  <si>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</si>
  <si>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</si>
  <si>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</si>
  <si>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</si>
  <si>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</si>
  <si>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</si>
  <si>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</si>
  <si>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</si>
  <si>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</si>
  <si>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</si>
  <si>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</si>
  <si>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</si>
  <si>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</si>
  <si>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</si>
  <si>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</si>
  <si>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</si>
  <si>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</si>
  <si>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</si>
  <si>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</si>
  <si>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</si>
  <si>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</si>
  <si>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</si>
  <si>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</si>
  <si>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</si>
  <si>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</si>
  <si>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</si>
  <si>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</si>
  <si>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</si>
  <si>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</si>
  <si>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</si>
  <si>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</si>
  <si>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</si>
  <si>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</si>
  <si>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</si>
  <si>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</si>
  <si>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</si>
  <si>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</si>
  <si>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</si>
  <si>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</si>
  <si>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</si>
  <si>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</si>
  <si>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</si>
  <si>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</si>
  <si>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</si>
  <si>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</si>
  <si>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</si>
  <si>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</si>
  <si>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</si>
  <si>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</si>
  <si>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</si>
  <si>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</si>
  <si>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</si>
  <si>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</si>
  <si>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</si>
  <si>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</si>
  <si>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</si>
  <si>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</si>
  <si>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</si>
  <si>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</si>
  <si>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</si>
  <si>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</si>
  <si>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</si>
  <si>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</si>
  <si>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</si>
  <si>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</si>
  <si>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</si>
  <si>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</si>
  <si>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</si>
  <si>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</si>
  <si>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</si>
  <si>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</si>
  <si>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</si>
  <si>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</si>
  <si>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</si>
  <si>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</si>
  <si>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</si>
  <si>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</si>
  <si>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</si>
  <si>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</si>
  <si>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</si>
  <si>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</si>
  <si>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</si>
  <si>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</si>
  <si>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</si>
  <si>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</si>
  <si>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</si>
  <si>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</si>
  <si>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</si>
  <si>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</si>
  <si>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</si>
  <si>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</si>
  <si>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</si>
  <si>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</si>
  <si>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</si>
  <si>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</si>
  <si>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</si>
  <si>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</si>
  <si>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</si>
  <si>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</si>
  <si>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</si>
  <si>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</si>
  <si>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</si>
  <si>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</si>
  <si>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</si>
  <si>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</si>
  <si>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</si>
  <si>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</si>
  <si>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</si>
  <si>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</si>
  <si>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</si>
  <si>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</si>
  <si>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</si>
  <si>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</si>
  <si>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</si>
  <si>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</si>
  <si>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</si>
  <si>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</si>
  <si>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</si>
  <si>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</si>
  <si>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</si>
  <si>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</si>
  <si>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</si>
  <si>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</si>
  <si>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</si>
  <si>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</si>
  <si>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</si>
  <si>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</si>
  <si>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</si>
  <si>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</si>
  <si>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</si>
  <si>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</si>
  <si>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</si>
  <si>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</si>
  <si>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</si>
  <si>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</si>
  <si>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</si>
  <si>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</si>
  <si>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</si>
  <si>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</si>
  <si>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</si>
  <si>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</si>
  <si>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</si>
  <si>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</si>
  <si>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</si>
  <si>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</si>
  <si>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</si>
  <si>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</si>
  <si>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</si>
  <si>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</si>
  <si>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</si>
  <si>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</si>
  <si>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</si>
  <si>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</si>
  <si>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</si>
  <si>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</si>
  <si>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</si>
  <si>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</si>
  <si>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</si>
  <si>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</si>
  <si>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</si>
  <si>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</si>
  <si>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</si>
  <si>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</si>
  <si>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</si>
  <si>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</si>
  <si>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</si>
  <si>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</si>
  <si>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</si>
  <si>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</si>
  <si>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</si>
  <si>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</si>
  <si>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</si>
  <si>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</si>
  <si>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</si>
  <si>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</si>
  <si>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</si>
  <si>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</si>
  <si>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</si>
  <si>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</si>
  <si>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</si>
  <si>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</si>
  <si>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</si>
  <si>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</si>
  <si>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</si>
  <si>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</si>
  <si>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</si>
  <si>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</si>
  <si>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</si>
  <si>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</si>
  <si>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</si>
  <si>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</si>
  <si>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</si>
  <si>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</si>
  <si>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</si>
  <si>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</si>
  <si>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</si>
  <si>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</si>
  <si>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</si>
  <si>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</si>
  <si>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</si>
  <si>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</si>
  <si>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</si>
  <si>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</si>
  <si>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</si>
  <si>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</si>
  <si>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</si>
  <si>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</si>
  <si>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</si>
  <si>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</si>
  <si>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</si>
  <si>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</si>
  <si>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</si>
  <si>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</si>
  <si>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</si>
  <si>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</si>
  <si>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</si>
  <si>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</si>
  <si>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</si>
  <si>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</si>
  <si>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</si>
  <si>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</si>
  <si>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</si>
  <si>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</si>
  <si>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</si>
  <si>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</si>
  <si>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</si>
  <si>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</si>
  <si>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</si>
  <si>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</si>
  <si>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</si>
  <si>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</si>
  <si>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</si>
  <si>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</si>
  <si>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</si>
  <si>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</si>
  <si>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</si>
  <si>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</si>
  <si>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</si>
  <si>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</si>
  <si>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</si>
  <si>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</si>
  <si>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</si>
  <si>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</si>
  <si>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</si>
  <si>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</si>
  <si>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</si>
  <si>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</si>
  <si>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</si>
  <si>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</si>
  <si>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</si>
  <si>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</si>
  <si>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</si>
  <si>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</si>
  <si>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</si>
  <si>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</si>
  <si>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</si>
  <si>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</si>
  <si>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</si>
  <si>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</si>
  <si>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</si>
  <si>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</si>
  <si>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</si>
  <si>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</si>
  <si>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</si>
  <si>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</si>
  <si>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</si>
  <si>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</si>
  <si>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</si>
  <si>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</si>
  <si>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</si>
  <si>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</si>
  <si>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</si>
  <si>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</si>
  <si>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</si>
  <si>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</si>
  <si>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</si>
  <si>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</si>
  <si>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</si>
  <si>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</si>
  <si>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</si>
  <si>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</si>
  <si>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</si>
  <si>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</si>
  <si>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</si>
  <si>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</si>
  <si>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</si>
  <si>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</si>
  <si>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</si>
  <si>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</si>
  <si>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</si>
  <si>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</si>
  <si>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</si>
  <si>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</si>
  <si>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</si>
  <si>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</si>
  <si>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</si>
  <si>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</si>
  <si>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</si>
  <si>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</si>
  <si>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</si>
  <si>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</si>
  <si>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</si>
  <si>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</si>
  <si>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</si>
  <si>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</si>
  <si>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</si>
  <si>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</si>
  <si>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</si>
  <si>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</si>
  <si>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</si>
  <si>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</si>
  <si>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</si>
  <si>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</si>
  <si>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</si>
  <si>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</si>
  <si>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</si>
  <si>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</si>
  <si>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</si>
  <si>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</si>
  <si>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</si>
  <si>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</si>
  <si>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</si>
  <si>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</si>
  <si>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</si>
  <si>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</si>
  <si>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</si>
  <si>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</si>
  <si>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</si>
  <si>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</si>
  <si>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</si>
  <si>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</si>
  <si>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</si>
  <si>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</si>
  <si>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</si>
  <si>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</si>
  <si>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</si>
  <si>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</si>
  <si>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</si>
  <si>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</si>
  <si>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</si>
  <si>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</si>
  <si>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</si>
  <si>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</si>
  <si>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</si>
  <si>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</si>
  <si>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</si>
  <si>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</si>
  <si>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</si>
  <si>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</si>
  <si>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</si>
  <si>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</si>
  <si>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</si>
  <si>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</si>
  <si>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</si>
  <si>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</si>
  <si>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</si>
  <si>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</si>
  <si>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</si>
  <si>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</si>
  <si>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</si>
  <si>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</si>
  <si>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</si>
  <si>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</si>
  <si>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</si>
  <si>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</si>
  <si>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</si>
  <si>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</si>
  <si>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</si>
  <si>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</si>
  <si>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</si>
  <si>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</si>
  <si>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</si>
  <si>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</si>
  <si>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</si>
  <si>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</si>
  <si>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</si>
  <si>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</si>
  <si>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</si>
  <si>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</si>
  <si>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</si>
  <si>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</si>
  <si>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</si>
  <si>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</si>
  <si>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</si>
  <si>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</si>
  <si>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</si>
  <si>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</si>
  <si>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</si>
  <si>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</si>
  <si>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</si>
  <si>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</si>
  <si>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</si>
  <si>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</si>
  <si>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</si>
  <si>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</si>
  <si>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</si>
  <si>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</si>
  <si>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</si>
  <si>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</si>
  <si>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</si>
  <si>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</si>
  <si>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</si>
  <si>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</si>
  <si>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</si>
  <si>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</si>
  <si>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</si>
  <si>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</si>
  <si>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</si>
  <si>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</si>
  <si>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</si>
  <si>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</si>
  <si>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</si>
  <si>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</si>
  <si>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</si>
  <si>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</si>
  <si>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</si>
  <si>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</si>
  <si>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</si>
  <si>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</si>
  <si>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</si>
  <si>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</si>
  <si>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</si>
  <si>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</si>
  <si>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</si>
  <si>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</si>
  <si>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</si>
  <si>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</si>
  <si>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</si>
  <si>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</si>
  <si>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</si>
  <si>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</si>
  <si>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</si>
  <si>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</si>
  <si>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</si>
  <si>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</si>
  <si>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</si>
  <si>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</si>
  <si>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</si>
  <si>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</si>
  <si>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</si>
  <si>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</si>
  <si>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</si>
  <si>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</si>
  <si>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</si>
  <si>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</si>
  <si>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</si>
  <si>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</si>
  <si>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</si>
  <si>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</si>
  <si>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</si>
  <si>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</si>
  <si>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</si>
  <si>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</si>
  <si>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</si>
  <si>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</si>
  <si>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</si>
  <si>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</si>
  <si>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</si>
  <si>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</si>
  <si>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</si>
  <si>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</si>
  <si>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</si>
  <si>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</si>
  <si>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</si>
  <si>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</si>
  <si>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</si>
  <si>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</si>
  <si>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</si>
  <si>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</si>
  <si>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</si>
  <si>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</si>
  <si>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</si>
  <si>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</si>
  <si>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</si>
  <si>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</si>
  <si>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</si>
  <si>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</si>
  <si>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</si>
  <si>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</si>
  <si>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</si>
  <si>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</si>
  <si>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</si>
  <si>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</si>
  <si>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</si>
  <si>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</si>
  <si>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</si>
  <si>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</si>
  <si>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</si>
  <si>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</si>
  <si>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</si>
  <si>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</si>
  <si>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</si>
  <si>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</si>
  <si>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</si>
  <si>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</si>
  <si>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</si>
  <si>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</si>
  <si>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</si>
  <si>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</si>
  <si>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</si>
  <si>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</si>
  <si>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</si>
  <si>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</si>
  <si>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</si>
  <si>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</si>
  <si>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</si>
  <si>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</si>
  <si>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</si>
  <si>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</si>
  <si>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</si>
  <si>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</si>
  <si>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</si>
  <si>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</si>
  <si>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</si>
  <si>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</si>
  <si>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</si>
  <si>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</si>
  <si>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</si>
  <si>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</si>
  <si>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</si>
  <si>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</si>
  <si>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</si>
  <si>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</si>
  <si>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</si>
  <si>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</si>
  <si>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</si>
  <si>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</si>
  <si>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</si>
  <si>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</si>
  <si>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</si>
  <si>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</si>
  <si>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</si>
  <si>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</si>
  <si>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</si>
  <si>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</si>
  <si>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</si>
  <si>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</si>
  <si>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</si>
  <si>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</si>
  <si>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</si>
  <si>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</si>
  <si>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</si>
  <si>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</si>
  <si>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</si>
  <si>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</si>
  <si>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</si>
  <si>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</si>
  <si>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</si>
  <si>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</si>
  <si>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</si>
  <si>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</si>
  <si>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</si>
  <si>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</si>
  <si>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</si>
  <si>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</si>
  <si>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</si>
  <si>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</si>
  <si>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</si>
  <si>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</si>
  <si>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</si>
  <si>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</si>
  <si>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</si>
  <si>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</si>
  <si>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</si>
  <si>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</si>
  <si>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</si>
  <si>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</si>
  <si>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</si>
  <si>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</si>
  <si>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</si>
  <si>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</si>
  <si>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</si>
  <si>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</si>
  <si>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</si>
  <si>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</si>
  <si>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</si>
  <si>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</si>
  <si>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</si>
  <si>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</si>
  <si>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</si>
  <si>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</si>
  <si>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</si>
  <si>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</si>
  <si>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</si>
  <si>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</si>
  <si>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</si>
  <si>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</si>
  <si>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</si>
  <si>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</si>
  <si>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</si>
  <si>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</si>
  <si>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</si>
  <si>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</si>
  <si>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</si>
  <si>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</si>
  <si>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</si>
  <si>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</si>
  <si>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</si>
  <si>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</si>
  <si>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</si>
  <si>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</si>
  <si>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</si>
  <si>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</si>
  <si>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</si>
  <si>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</si>
  <si>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</si>
  <si>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</si>
  <si>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</si>
  <si>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</si>
  <si>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</si>
  <si>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</si>
  <si>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</si>
  <si>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</si>
  <si>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</si>
  <si>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</si>
  <si>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</si>
  <si>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</si>
  <si>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</si>
  <si>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</si>
  <si>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</si>
  <si>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</si>
  <si>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</si>
  <si>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</si>
  <si>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</si>
  <si>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</si>
  <si>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</si>
  <si>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</si>
  <si>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</si>
  <si>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</si>
  <si>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</si>
  <si>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</si>
  <si>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</si>
  <si>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</si>
  <si>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</si>
  <si>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</si>
  <si>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</si>
  <si>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</si>
  <si>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</si>
  <si>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</si>
  <si>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</si>
  <si>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</si>
  <si>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</si>
  <si>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</si>
  <si>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</si>
  <si>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</si>
  <si>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</si>
  <si>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</si>
  <si>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</si>
  <si>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</si>
  <si>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</si>
  <si>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</si>
  <si>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</si>
  <si>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</si>
  <si>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</si>
  <si>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</si>
  <si>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</si>
  <si>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</si>
  <si>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</si>
  <si>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</si>
  <si>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</si>
  <si>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</si>
  <si>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</si>
  <si>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</si>
  <si>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</si>
  <si>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</si>
  <si>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</si>
  <si>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</si>
  <si>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</si>
  <si>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</si>
  <si>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</si>
  <si>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</si>
  <si>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</si>
  <si>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</si>
  <si>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</si>
  <si>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</si>
  <si>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</si>
  <si>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</si>
  <si>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</si>
  <si>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</si>
  <si>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</si>
  <si>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</si>
  <si>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</si>
  <si>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</si>
  <si>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</si>
  <si>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</si>
  <si>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</si>
  <si>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</si>
  <si>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</si>
  <si>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</si>
  <si>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</si>
  <si>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</si>
  <si>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</si>
  <si>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</si>
  <si>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</si>
  <si>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</si>
  <si>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</si>
  <si>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</si>
  <si>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</si>
  <si>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</si>
  <si>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</si>
  <si>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</si>
  <si>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</si>
  <si>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</si>
  <si>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</si>
  <si>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</si>
  <si>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</si>
  <si>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</si>
  <si>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</si>
  <si>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</si>
  <si>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</si>
  <si>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</si>
  <si>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</si>
  <si>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</si>
  <si>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</si>
  <si>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</si>
  <si>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</si>
  <si>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</si>
  <si>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</si>
  <si>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</si>
  <si>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</si>
  <si>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</si>
  <si>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</si>
  <si>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</si>
  <si>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</si>
  <si>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</si>
  <si>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</si>
  <si>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</si>
  <si>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</si>
  <si>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</si>
  <si>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</si>
  <si>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</si>
  <si>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</si>
  <si>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</si>
  <si>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</si>
  <si>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</si>
  <si>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</si>
  <si>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</si>
  <si>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</si>
  <si>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</si>
  <si>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</si>
  <si>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</si>
  <si>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</si>
  <si>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</si>
  <si>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</si>
  <si>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</si>
  <si>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</si>
  <si>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</si>
  <si>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</si>
  <si>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</si>
  <si>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</si>
  <si>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</si>
  <si>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</si>
  <si>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</si>
  <si>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</si>
  <si>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</si>
  <si>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</si>
  <si>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</si>
  <si>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</si>
  <si>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</si>
  <si>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</si>
  <si>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</si>
  <si>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</si>
  <si>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</si>
  <si>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</si>
  <si>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</si>
  <si>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</si>
  <si>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</si>
  <si>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</si>
  <si>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</si>
  <si>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</si>
  <si>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</si>
  <si>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</si>
  <si>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</si>
  <si>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</si>
  <si>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</si>
  <si>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</si>
  <si>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</si>
  <si>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</si>
  <si>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</si>
  <si>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</si>
  <si>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</si>
  <si>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</si>
  <si>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</si>
  <si>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</si>
  <si>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</si>
  <si>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</si>
  <si>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</si>
  <si>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</si>
  <si>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</si>
  <si>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</si>
  <si>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</si>
  <si>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</si>
  <si>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</si>
  <si>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</si>
  <si>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</si>
  <si>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</si>
  <si>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</si>
  <si>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</si>
  <si>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</si>
  <si>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</si>
  <si>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</si>
  <si>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</si>
  <si>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</si>
  <si>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</si>
  <si>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</si>
  <si>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</si>
  <si>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</si>
  <si>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</si>
  <si>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</si>
  <si>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</si>
  <si>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</si>
  <si>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</si>
  <si>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</si>
  <si>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</si>
  <si>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</si>
  <si>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</si>
  <si>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</si>
  <si>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</si>
  <si>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</si>
  <si>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</si>
  <si>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</si>
  <si>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</si>
  <si>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</si>
  <si>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</si>
  <si>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</si>
  <si>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</si>
  <si>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</si>
  <si>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</si>
  <si>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</si>
  <si>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</si>
  <si>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</si>
  <si>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</si>
  <si>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</si>
  <si>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</si>
  <si>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</si>
  <si>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</si>
  <si>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</si>
  <si>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</si>
  <si>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</si>
  <si>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</si>
  <si>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</si>
  <si>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</si>
  <si>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</si>
  <si>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</si>
  <si>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</si>
  <si>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</si>
  <si>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</si>
  <si>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</si>
  <si>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</si>
  <si>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</si>
  <si>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</si>
  <si>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</si>
  <si>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</si>
  <si>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</si>
  <si>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</si>
  <si>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</si>
  <si>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</si>
  <si>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</si>
  <si>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</si>
  <si>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</si>
  <si>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</si>
  <si>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</si>
  <si>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</si>
  <si>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</si>
  <si>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</si>
  <si>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</si>
  <si>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</si>
  <si>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</si>
  <si>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</si>
  <si>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</si>
  <si>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</si>
  <si>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</si>
  <si>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</si>
  <si>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</si>
  <si>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</si>
  <si>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</si>
  <si>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</si>
  <si>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</si>
  <si>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</si>
  <si>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</si>
  <si>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</si>
  <si>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</si>
  <si>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</si>
  <si>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</si>
  <si>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</si>
  <si>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</si>
  <si>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</si>
  <si>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</si>
  <si>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</si>
  <si>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</si>
  <si>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</si>
  <si>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</si>
  <si>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</si>
  <si>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</si>
  <si>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</si>
  <si>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</si>
  <si>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</si>
  <si>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</si>
  <si>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</si>
  <si>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</si>
  <si>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</si>
  <si>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</si>
  <si>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</si>
  <si>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</si>
  <si>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</si>
  <si>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</si>
  <si>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</si>
  <si>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</si>
  <si>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</si>
  <si>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</si>
  <si>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</si>
  <si>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</si>
  <si>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</si>
  <si>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</si>
  <si>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</si>
  <si>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</si>
  <si>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</si>
  <si>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</si>
  <si>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</si>
  <si>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</si>
  <si>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</si>
  <si>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</si>
  <si>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</si>
  <si>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</si>
  <si>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</si>
  <si>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</si>
  <si>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</si>
  <si>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</si>
  <si>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</si>
  <si>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</si>
  <si>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</si>
  <si>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</si>
  <si>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</si>
  <si>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</si>
  <si>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</si>
  <si>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</si>
  <si>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</si>
  <si>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</si>
  <si>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</si>
  <si>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</si>
  <si>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</si>
  <si>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</si>
  <si>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</si>
  <si>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</si>
  <si>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</si>
  <si>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</si>
  <si>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</si>
  <si>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</si>
  <si>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</si>
  <si>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</si>
  <si>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</si>
  <si>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</si>
  <si>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</si>
  <si>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</si>
  <si>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</si>
  <si>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</si>
  <si>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</si>
  <si>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</si>
  <si>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</si>
  <si>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</si>
  <si>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</si>
  <si>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</si>
  <si>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</si>
  <si>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</si>
  <si>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</si>
  <si>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</si>
  <si>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</si>
  <si>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</si>
  <si>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</si>
  <si>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</si>
  <si>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</si>
  <si>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</si>
  <si>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</si>
  <si>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</si>
  <si>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</si>
  <si>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</si>
  <si>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</si>
  <si>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</si>
  <si>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</si>
  <si>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</si>
  <si>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</si>
  <si>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</si>
  <si>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</si>
  <si>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</si>
  <si>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</si>
  <si>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</si>
  <si>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</si>
  <si>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</si>
  <si>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</si>
  <si>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</si>
  <si>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</si>
  <si>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</si>
  <si>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</si>
  <si>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</si>
  <si>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</si>
  <si>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</si>
  <si>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</si>
  <si>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</si>
  <si>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</si>
  <si>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</si>
  <si>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</si>
  <si>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</si>
  <si>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</si>
  <si>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</si>
  <si>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</si>
  <si>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</si>
  <si>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</si>
  <si>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</si>
  <si>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</si>
  <si>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</si>
  <si>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</si>
  <si>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</si>
  <si>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</si>
  <si>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</si>
  <si>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</si>
  <si>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</si>
  <si>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</si>
  <si>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</si>
  <si>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</si>
  <si>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</si>
  <si>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</si>
  <si>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</si>
  <si>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</si>
  <si>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</si>
  <si>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</si>
  <si>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</si>
  <si>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</si>
  <si>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</si>
  <si>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</si>
  <si>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</si>
  <si>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</si>
  <si>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</si>
  <si>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</si>
  <si>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</si>
  <si>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</si>
  <si>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</si>
  <si>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</si>
  <si>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</si>
  <si>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</si>
  <si>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</si>
  <si>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</si>
  <si>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</si>
  <si>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</si>
  <si>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</si>
  <si>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</si>
  <si>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</si>
  <si>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</si>
  <si>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</si>
  <si>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</si>
  <si>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</si>
  <si>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</si>
  <si>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</si>
  <si>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</si>
  <si>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</si>
  <si>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</si>
  <si>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</si>
  <si>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</si>
  <si>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</si>
  <si>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</si>
  <si>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</si>
  <si>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</si>
  <si>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</si>
  <si>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</si>
  <si>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</si>
  <si>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</si>
  <si>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</si>
  <si>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</si>
  <si>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</si>
  <si>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</si>
  <si>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</si>
  <si>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</si>
  <si>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</si>
  <si>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</si>
  <si>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</si>
  <si>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</si>
  <si>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</si>
  <si>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</si>
  <si>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</si>
  <si>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</si>
  <si>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</si>
  <si>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</si>
  <si>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</si>
  <si>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</si>
  <si>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</si>
  <si>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</si>
  <si>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</si>
  <si>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</si>
  <si>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</si>
  <si>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</si>
  <si>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</si>
  <si>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</si>
  <si>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</si>
  <si>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</si>
  <si>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</si>
  <si>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</si>
  <si>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</si>
  <si>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</si>
  <si>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</si>
  <si>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</si>
  <si>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</si>
  <si>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</si>
  <si>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</si>
  <si>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</si>
  <si>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</si>
  <si>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</si>
  <si>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</si>
  <si>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</si>
  <si>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</si>
  <si>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</si>
  <si>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</si>
  <si>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</si>
  <si>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</si>
  <si>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</si>
  <si>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</si>
  <si>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</si>
  <si>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</si>
  <si>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</si>
  <si>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</si>
  <si>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</si>
  <si>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</si>
  <si>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</si>
  <si>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</si>
  <si>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</si>
  <si>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</si>
  <si>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</si>
  <si>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</si>
  <si>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</si>
  <si>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</si>
  <si>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</si>
  <si>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</si>
  <si>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</si>
  <si>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</si>
  <si>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</si>
  <si>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</si>
  <si>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</si>
  <si>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</si>
  <si>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</si>
  <si>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</si>
  <si>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</si>
  <si>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</si>
  <si>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</si>
  <si>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</si>
  <si>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</si>
  <si>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</si>
  <si>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</si>
  <si>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</si>
  <si>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</si>
  <si>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</si>
  <si>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</si>
  <si>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</si>
  <si>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</si>
  <si>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</si>
  <si>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</si>
  <si>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</si>
  <si>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</si>
  <si>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</si>
  <si>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</si>
  <si>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</si>
  <si>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</si>
  <si>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</si>
  <si>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</si>
  <si>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</si>
  <si>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</si>
  <si>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</si>
  <si>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</si>
  <si>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</si>
  <si>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</si>
  <si>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</si>
  <si>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</si>
  <si>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</si>
  <si>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</si>
  <si>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</si>
  <si>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</si>
  <si>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</si>
  <si>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</si>
  <si>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</si>
  <si>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</si>
  <si>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</si>
  <si>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</si>
  <si>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</si>
  <si>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</si>
  <si>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</si>
  <si>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</si>
  <si>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</si>
  <si>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</si>
  <si>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</si>
  <si>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</si>
  <si>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</si>
  <si>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</si>
  <si>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</si>
  <si>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</si>
  <si>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</si>
  <si>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</si>
  <si>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</si>
  <si>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</si>
  <si>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</si>
  <si>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</si>
  <si>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</si>
  <si>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</si>
  <si>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</si>
  <si>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</si>
  <si>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</si>
  <si>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</si>
  <si>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</si>
  <si>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</si>
  <si>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</si>
  <si>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</si>
  <si>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</si>
  <si>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</si>
  <si>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</si>
  <si>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</si>
  <si>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</si>
  <si>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</si>
  <si>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</si>
  <si>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</si>
  <si>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</si>
  <si>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</si>
  <si>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</si>
  <si>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</si>
  <si>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</si>
  <si>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</si>
  <si>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</si>
  <si>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</si>
  <si>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</si>
  <si>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</si>
  <si>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</si>
  <si>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</si>
  <si>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</si>
  <si>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</si>
  <si>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</si>
  <si>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</si>
  <si>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</si>
  <si>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</si>
  <si>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</si>
  <si>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</si>
  <si>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</si>
  <si>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</si>
  <si>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</si>
  <si>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</si>
  <si>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</si>
  <si>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</si>
  <si>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</si>
  <si>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</si>
  <si>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</si>
  <si>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</si>
  <si>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</si>
  <si>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</si>
  <si>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</si>
  <si>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</si>
  <si>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</si>
  <si>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</si>
  <si>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</si>
  <si>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</si>
  <si>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</si>
  <si>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</si>
  <si>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</si>
  <si>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</si>
  <si>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</si>
  <si>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</si>
  <si>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</si>
  <si>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</si>
  <si>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</si>
  <si>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</si>
  <si>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</si>
  <si>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</si>
  <si>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</si>
  <si>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</si>
  <si>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</si>
  <si>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</si>
  <si>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</si>
  <si>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</si>
  <si>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</si>
  <si>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</si>
  <si>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</si>
  <si>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</si>
  <si>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</si>
  <si>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</si>
  <si>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</si>
  <si>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</si>
  <si>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</si>
  <si>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</si>
  <si>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</si>
  <si>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</si>
  <si>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</si>
  <si>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</si>
  <si>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</si>
  <si>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</si>
  <si>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</si>
  <si>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</si>
  <si>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</si>
  <si>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</si>
  <si>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</si>
  <si>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</si>
  <si>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</si>
  <si>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</si>
  <si>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</si>
  <si>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</si>
  <si>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</si>
  <si>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</si>
  <si>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</si>
  <si>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</si>
  <si>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</si>
  <si>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</si>
  <si>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</si>
  <si>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</si>
  <si>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</si>
  <si>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</si>
  <si>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</si>
  <si>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</si>
  <si>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</si>
  <si>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</si>
  <si>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</si>
  <si>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</si>
  <si>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</si>
  <si>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</si>
  <si>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</si>
  <si>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</si>
  <si>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</si>
  <si>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</si>
  <si>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</si>
  <si>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</si>
  <si>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</si>
  <si>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</si>
  <si>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</si>
  <si>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</si>
  <si>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</si>
  <si>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</si>
  <si>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</si>
  <si>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</si>
  <si>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</si>
  <si>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</si>
  <si>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</si>
  <si>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</si>
  <si>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</si>
  <si>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</si>
  <si>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</si>
  <si>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</si>
  <si>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</si>
  <si>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</si>
  <si>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</si>
  <si>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</si>
  <si>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</si>
  <si>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</si>
  <si>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</si>
  <si>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</si>
  <si>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</si>
  <si>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</si>
  <si>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</si>
  <si>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</si>
  <si>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</si>
  <si>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</si>
  <si>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</si>
  <si>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</si>
  <si>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</si>
  <si>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</si>
  <si>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</si>
  <si>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</si>
  <si>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</si>
  <si>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</si>
  <si>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</si>
  <si>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</si>
  <si>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</si>
  <si>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</si>
  <si>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</si>
  <si>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</si>
  <si>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</si>
  <si>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</si>
  <si>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</si>
  <si>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</si>
  <si>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</si>
  <si>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</si>
  <si>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</si>
  <si>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</si>
  <si>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</si>
  <si>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</si>
  <si>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</si>
  <si>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</si>
  <si>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</si>
  <si>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</si>
  <si>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</si>
  <si>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</si>
  <si>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</si>
  <si>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</si>
  <si>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</si>
  <si>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</si>
  <si>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</si>
  <si>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</si>
  <si>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</si>
  <si>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</si>
  <si>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</si>
  <si>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</si>
  <si>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</si>
  <si>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</si>
  <si>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</si>
  <si>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</si>
  <si>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</si>
  <si>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</si>
  <si>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</si>
  <si>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</si>
  <si>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</si>
  <si>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</si>
  <si>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</si>
  <si>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</si>
  <si>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</si>
  <si>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</si>
  <si>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</si>
  <si>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</si>
  <si>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</si>
  <si>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</si>
  <si>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</si>
  <si>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</si>
  <si>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</si>
  <si>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</si>
  <si>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</si>
  <si>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</si>
  <si>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</si>
  <si>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</si>
  <si>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</si>
  <si>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</si>
  <si>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</si>
  <si>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</si>
  <si>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</si>
  <si>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</si>
  <si>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</si>
  <si>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</si>
  <si>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</si>
  <si>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</si>
  <si>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</si>
  <si>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</si>
  <si>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</si>
  <si>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</si>
  <si>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</si>
  <si>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</si>
  <si>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</si>
  <si>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</si>
  <si>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</si>
  <si>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</si>
  <si>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</si>
  <si>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</si>
  <si>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</si>
  <si>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</si>
  <si>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</si>
  <si>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</si>
  <si>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</si>
  <si>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</si>
  <si>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</si>
  <si>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</si>
  <si>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</si>
  <si>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</si>
  <si>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</si>
  <si>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</si>
  <si>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</si>
  <si>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</si>
  <si>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</si>
  <si>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</si>
  <si>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</si>
  <si>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</si>
  <si>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</si>
  <si>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</si>
  <si>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</si>
  <si>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</si>
  <si>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</si>
  <si>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</si>
  <si>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</si>
  <si>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</si>
  <si>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</si>
  <si>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</si>
  <si>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</si>
  <si>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</si>
  <si>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</si>
  <si>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</si>
  <si>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</si>
  <si>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</si>
  <si>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</si>
  <si>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</si>
  <si>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</si>
  <si>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</si>
  <si>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</si>
  <si>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</si>
  <si>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</si>
  <si>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</si>
  <si>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</si>
  <si>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</si>
  <si>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</si>
  <si>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</si>
  <si>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</si>
  <si>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</si>
  <si>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</si>
  <si>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</si>
  <si>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</si>
  <si>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</si>
  <si>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</si>
  <si>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</si>
  <si>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</si>
  <si>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</si>
  <si>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</si>
  <si>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</si>
  <si>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</si>
  <si>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</si>
  <si>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</si>
  <si>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</si>
  <si>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</si>
  <si>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</si>
  <si>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</si>
  <si>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</si>
  <si>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</si>
  <si>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</si>
  <si>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</si>
  <si>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</si>
  <si>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</si>
  <si>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</si>
  <si>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</si>
  <si>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</si>
  <si>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</si>
  <si>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</si>
  <si>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</si>
  <si>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</si>
  <si>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</si>
  <si>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</si>
  <si>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</si>
  <si>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</si>
  <si>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</si>
  <si>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</si>
  <si>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</si>
  <si>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</si>
  <si>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</si>
  <si>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</si>
  <si>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</si>
  <si>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</si>
  <si>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</si>
  <si>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</si>
  <si>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</si>
  <si>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</si>
  <si>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</si>
  <si>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</si>
  <si>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</si>
  <si>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</si>
  <si>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</si>
  <si>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</si>
  <si>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</si>
  <si>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</si>
  <si>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</si>
  <si>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</si>
  <si>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</si>
  <si>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</si>
  <si>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</si>
  <si>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</si>
  <si>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</si>
  <si>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</si>
  <si>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</si>
  <si>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</si>
  <si>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</si>
  <si>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</si>
  <si>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</si>
  <si>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</si>
  <si>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</si>
  <si>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</si>
  <si>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</si>
  <si>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</si>
  <si>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</si>
  <si>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</si>
  <si>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</si>
  <si>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</si>
  <si>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</si>
  <si>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</si>
  <si>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</si>
  <si>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</si>
  <si>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</si>
  <si>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</si>
  <si>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</si>
  <si>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</si>
  <si>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</si>
  <si>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</si>
  <si>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</si>
  <si>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</si>
  <si>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</si>
  <si>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</si>
  <si>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</si>
  <si>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</si>
  <si>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</si>
  <si>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</si>
  <si>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</si>
  <si>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</si>
  <si>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</si>
  <si>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</si>
  <si>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</si>
  <si>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</si>
  <si>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</si>
  <si>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</si>
  <si>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</si>
  <si>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</si>
  <si>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</si>
  <si>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</si>
  <si>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</si>
  <si>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</si>
  <si>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</si>
  <si>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</si>
  <si>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</si>
  <si>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</si>
  <si>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</si>
  <si>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</si>
  <si>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</si>
  <si>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</si>
  <si>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</si>
  <si>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</si>
  <si>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</si>
  <si>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</si>
  <si>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</si>
  <si>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</si>
  <si>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</si>
  <si>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</si>
  <si>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</si>
  <si>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</si>
  <si>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</si>
  <si>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</si>
  <si>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</si>
  <si>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</si>
  <si>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</si>
  <si>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</si>
  <si>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</si>
  <si>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</si>
  <si>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</si>
  <si>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</si>
  <si>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</si>
  <si>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</si>
  <si>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</si>
  <si>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</si>
  <si>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</si>
  <si>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</si>
  <si>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</si>
  <si>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</si>
  <si>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</si>
  <si>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</si>
  <si>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</si>
  <si>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</si>
  <si>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</si>
  <si>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</si>
  <si>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</si>
  <si>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</si>
  <si>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</si>
  <si>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</si>
  <si>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</si>
  <si>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</si>
  <si>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</si>
  <si>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</si>
  <si>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</si>
  <si>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</si>
  <si>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</si>
  <si>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</si>
  <si>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</si>
  <si>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</si>
  <si>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</si>
  <si>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</si>
  <si>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</si>
  <si>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</si>
  <si>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</si>
  <si>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</si>
  <si>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</si>
  <si>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</si>
  <si>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</si>
  <si>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</si>
  <si>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</si>
  <si>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</si>
  <si>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</si>
  <si>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</si>
  <si>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</si>
  <si>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</si>
  <si>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</si>
  <si>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</si>
  <si>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</si>
  <si>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</si>
  <si>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</si>
  <si>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</si>
  <si>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</si>
  <si>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</si>
  <si>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</si>
  <si>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</si>
  <si>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</si>
  <si>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</si>
  <si>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</si>
  <si>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</si>
  <si>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</si>
  <si>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</si>
  <si>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</si>
  <si>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</si>
  <si>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</si>
  <si>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</si>
  <si>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</si>
  <si>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</si>
  <si>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</si>
  <si>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</si>
  <si>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</si>
  <si>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</si>
  <si>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</si>
  <si>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</si>
  <si>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</si>
  <si>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</si>
  <si>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</si>
  <si>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</si>
  <si>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</si>
  <si>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</si>
  <si>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</si>
  <si>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</si>
  <si>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</si>
  <si>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</si>
  <si>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</si>
  <si>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</si>
  <si>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</si>
  <si>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</si>
  <si>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</si>
  <si>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</si>
  <si>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</si>
  <si>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</si>
  <si>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</si>
  <si>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</si>
  <si>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</si>
  <si>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</si>
  <si>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</si>
  <si>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</si>
  <si>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</si>
  <si>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</si>
  <si>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</si>
  <si>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</si>
  <si>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</si>
  <si>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</si>
  <si>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</si>
  <si>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</si>
  <si>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</si>
  <si>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</si>
  <si>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</si>
  <si>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</si>
  <si>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</si>
  <si>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</si>
  <si>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</si>
  <si>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</si>
  <si>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</si>
  <si>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</si>
  <si>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</si>
  <si>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</si>
  <si>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</si>
  <si>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</si>
  <si>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</si>
  <si>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</si>
  <si>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</si>
  <si>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</si>
  <si>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</si>
  <si>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</si>
  <si>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</si>
  <si>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</si>
  <si>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</si>
  <si>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</si>
  <si>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</si>
  <si>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</si>
  <si>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</si>
  <si>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</si>
  <si>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</si>
  <si>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</si>
  <si>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</si>
  <si>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</si>
  <si>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</si>
  <si>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</si>
  <si>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</si>
  <si>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</si>
  <si>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</si>
  <si>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</si>
  <si>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</si>
  <si>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</si>
  <si>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</si>
  <si>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</si>
  <si>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</si>
  <si>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</si>
  <si>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</si>
  <si>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</si>
  <si>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</si>
  <si>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</si>
  <si>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</si>
  <si>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</si>
  <si>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</si>
  <si>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</si>
  <si>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</si>
  <si>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</si>
  <si>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</si>
  <si>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</si>
  <si>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</si>
  <si>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</si>
  <si>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</si>
  <si>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</si>
  <si>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</si>
  <si>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</si>
  <si>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</si>
  <si>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</si>
  <si>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</si>
  <si>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</si>
  <si>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</si>
  <si>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</si>
  <si>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</si>
  <si>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</si>
  <si>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</si>
  <si>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</si>
  <si>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</si>
  <si>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</si>
  <si>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</si>
  <si>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</si>
  <si>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</si>
  <si>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</si>
  <si>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</si>
  <si>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</si>
  <si>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</si>
  <si>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</si>
  <si>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</si>
  <si>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</si>
  <si>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</si>
  <si>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</si>
  <si>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</si>
  <si>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</si>
  <si>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</si>
  <si>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</si>
  <si>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</si>
  <si>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</si>
  <si>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</si>
  <si>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</si>
  <si>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</si>
  <si>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</si>
  <si>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</si>
  <si>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</si>
  <si>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</si>
  <si>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</si>
  <si>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</si>
  <si>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</si>
  <si>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</si>
  <si>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</si>
  <si>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</si>
  <si>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</si>
  <si>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</si>
  <si>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</si>
  <si>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</si>
  <si>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</si>
  <si>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</si>
  <si>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</si>
  <si>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</si>
  <si>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</si>
  <si>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</si>
  <si>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</si>
  <si>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</si>
  <si>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</si>
  <si>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</si>
  <si>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</si>
  <si>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</si>
  <si>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</si>
  <si>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</si>
  <si>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</si>
  <si>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</si>
  <si>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</si>
  <si>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</si>
  <si>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</si>
  <si>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</si>
  <si>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</si>
  <si>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</si>
  <si>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</si>
  <si>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</si>
  <si>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</si>
  <si>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</si>
  <si>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</si>
  <si>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</si>
  <si>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</si>
  <si>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</si>
  <si>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</si>
  <si>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</si>
  <si>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</si>
  <si>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</si>
  <si>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</si>
  <si>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</si>
  <si>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</si>
  <si>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</si>
  <si>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</si>
  <si>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</si>
  <si>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</si>
  <si>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</si>
  <si>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</si>
  <si>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</si>
  <si>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</si>
  <si>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</si>
  <si>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</si>
  <si>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</si>
  <si>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</si>
  <si>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</si>
  <si>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</si>
  <si>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</si>
  <si>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</si>
  <si>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</si>
  <si>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</si>
  <si>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</si>
  <si>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</si>
  <si>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</si>
  <si>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</si>
  <si>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</si>
  <si>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</si>
  <si>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</si>
  <si>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</si>
  <si>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</si>
  <si>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</si>
  <si>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</si>
  <si>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</si>
  <si>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</si>
  <si>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</si>
  <si>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</si>
  <si>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</si>
  <si>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</si>
  <si>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</si>
  <si>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</si>
  <si>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</si>
  <si>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</si>
  <si>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</si>
  <si>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</si>
  <si>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</si>
  <si>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</si>
  <si>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</si>
  <si>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</si>
  <si>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</si>
  <si>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</si>
  <si>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</si>
  <si>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</si>
  <si>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</si>
  <si>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</si>
  <si>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</si>
  <si>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</si>
  <si>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</si>
  <si>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</si>
  <si>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</si>
  <si>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</si>
  <si>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</si>
  <si>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</si>
  <si>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</si>
  <si>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</si>
  <si>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</si>
  <si>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</si>
  <si>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</si>
  <si>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</si>
  <si>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</si>
  <si>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</si>
  <si>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</si>
  <si>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</si>
  <si>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</si>
  <si>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</si>
  <si>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</si>
  <si>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</si>
  <si>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</si>
  <si>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</si>
  <si>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</si>
  <si>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</si>
  <si>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</si>
  <si>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</si>
  <si>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</si>
  <si>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</si>
  <si>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</si>
  <si>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</si>
  <si>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</si>
  <si>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</si>
  <si>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</si>
  <si>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</si>
  <si>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</si>
  <si>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</si>
  <si>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</si>
  <si>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</si>
  <si>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</si>
  <si>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</si>
  <si>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</si>
  <si>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</si>
  <si>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</si>
  <si>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</si>
  <si>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</si>
  <si>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</si>
  <si>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</si>
  <si>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</si>
  <si>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</si>
  <si>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</si>
  <si>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</si>
  <si>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</si>
  <si>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</si>
  <si>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</si>
  <si>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</si>
  <si>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</si>
  <si>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</si>
  <si>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</si>
  <si>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</si>
  <si>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</si>
  <si>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</si>
  <si>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</si>
  <si>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</si>
  <si>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</si>
  <si>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</si>
  <si>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</si>
  <si>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</si>
  <si>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</si>
  <si>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</si>
  <si>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</si>
  <si>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</si>
  <si>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</si>
  <si>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</si>
  <si>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</si>
  <si>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</si>
  <si>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</si>
  <si>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</si>
  <si>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</si>
  <si>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</si>
  <si>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</si>
  <si>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</si>
  <si>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</si>
  <si>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</si>
  <si>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</si>
  <si>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</si>
  <si>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</si>
  <si>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</si>
  <si>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</si>
  <si>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</si>
  <si>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</si>
  <si>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</si>
  <si>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</si>
  <si>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</si>
  <si>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</si>
  <si>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</si>
  <si>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</si>
  <si>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</si>
  <si>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</si>
  <si>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</si>
  <si>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</si>
  <si>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</si>
  <si>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</si>
  <si>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</si>
  <si>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</si>
  <si>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</si>
  <si>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</si>
  <si>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</si>
  <si>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</si>
  <si>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</si>
  <si>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</si>
  <si>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</si>
  <si>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</si>
  <si>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</si>
  <si>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</si>
  <si>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</si>
  <si>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</si>
  <si>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</si>
  <si>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</si>
  <si>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</si>
  <si>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</si>
  <si>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</si>
  <si>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</si>
  <si>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</si>
  <si>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</si>
  <si>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</si>
  <si>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</si>
  <si>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</si>
  <si>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</si>
  <si>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</si>
  <si>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</si>
  <si>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</si>
  <si>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</si>
  <si>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</si>
  <si>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</si>
  <si>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</si>
  <si>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</si>
  <si>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</si>
  <si>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</si>
  <si>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</si>
  <si>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</si>
  <si>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</si>
  <si>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</si>
  <si>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</si>
  <si>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</si>
  <si>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</si>
  <si>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</si>
  <si>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</si>
  <si>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</si>
  <si>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</si>
  <si>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</si>
  <si>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</si>
  <si>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</si>
  <si>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</si>
  <si>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</si>
  <si>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</si>
  <si>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</si>
  <si>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</si>
  <si>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</si>
  <si>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</si>
  <si>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</si>
  <si>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</si>
  <si>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</si>
  <si>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</si>
  <si>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</si>
  <si>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</si>
  <si>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</si>
  <si>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</si>
  <si>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</si>
  <si>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</si>
  <si>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</si>
  <si>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</si>
  <si>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</si>
  <si>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</si>
  <si>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</si>
  <si>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</si>
  <si>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</si>
  <si>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</si>
  <si>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</si>
  <si>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</si>
  <si>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</si>
  <si>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</si>
  <si>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</si>
  <si>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</si>
  <si>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</si>
  <si>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</si>
  <si>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</si>
  <si>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</si>
  <si>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</si>
  <si>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</si>
  <si>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</si>
  <si>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</si>
  <si>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</si>
  <si>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</si>
  <si>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</si>
  <si>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</si>
  <si>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</si>
  <si>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</si>
  <si>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</si>
  <si>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</si>
  <si>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</si>
  <si>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</si>
  <si>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</si>
  <si>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</si>
  <si>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</si>
  <si>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</si>
  <si>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</si>
  <si>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</si>
  <si>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</si>
  <si>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</si>
  <si>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</si>
  <si>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</si>
  <si>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</si>
  <si>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</si>
  <si>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</si>
  <si>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</si>
  <si>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</si>
  <si>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</si>
  <si>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</si>
  <si>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</si>
  <si>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</si>
  <si>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</si>
  <si>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</si>
  <si>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</si>
  <si>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</si>
  <si>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</si>
  <si>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</si>
  <si>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</si>
  <si>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</si>
  <si>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</si>
  <si>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</si>
  <si>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</si>
  <si>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</si>
  <si>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</si>
  <si>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</si>
  <si>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</si>
  <si>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</si>
  <si>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</si>
  <si>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</si>
  <si>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</si>
  <si>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</si>
  <si>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</si>
  <si>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</si>
  <si>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</si>
  <si>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</si>
  <si>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</si>
  <si>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</si>
  <si>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</si>
  <si>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</si>
  <si>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</si>
  <si>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</si>
  <si>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</si>
  <si>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</si>
  <si>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</si>
  <si>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</si>
  <si>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</si>
  <si>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</si>
  <si>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</si>
  <si>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</si>
  <si>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</si>
  <si>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</si>
  <si>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</si>
  <si>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</si>
  <si>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</si>
  <si>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</si>
  <si>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</si>
  <si>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</si>
  <si>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</si>
  <si>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</si>
  <si>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</si>
  <si>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</si>
  <si>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</si>
  <si>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</si>
  <si>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</si>
  <si>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</si>
  <si>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</si>
  <si>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</si>
  <si>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</si>
  <si>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</si>
  <si>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</si>
  <si>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</si>
  <si>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</si>
  <si>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</si>
  <si>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</si>
  <si>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</si>
  <si>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</si>
  <si>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</si>
  <si>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</si>
  <si>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</si>
  <si>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</si>
  <si>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</si>
  <si>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</si>
  <si>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</si>
  <si>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</si>
  <si>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</si>
  <si>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</si>
  <si>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</si>
  <si>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</si>
  <si>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</si>
  <si>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</si>
  <si>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</si>
  <si>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</si>
  <si>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</si>
  <si>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</si>
  <si>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</si>
  <si>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</si>
  <si>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</si>
  <si>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</si>
  <si>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</si>
  <si>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</si>
  <si>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</si>
  <si>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</si>
  <si>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</si>
  <si>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</si>
  <si>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</si>
  <si>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</si>
  <si>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</si>
  <si>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</si>
  <si>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</si>
  <si>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</si>
  <si>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</si>
  <si>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</si>
  <si>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</si>
  <si>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</si>
  <si>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</si>
  <si>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</si>
  <si>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</si>
  <si>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</si>
  <si>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</si>
  <si>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</si>
  <si>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</si>
  <si>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</si>
  <si>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</si>
  <si>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</si>
  <si>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</si>
  <si>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</si>
  <si>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</si>
  <si>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</si>
  <si>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</si>
  <si>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</si>
  <si>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</si>
  <si>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</si>
  <si>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</si>
  <si>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</si>
  <si>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</si>
  <si>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</si>
  <si>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</si>
  <si>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</si>
  <si>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</si>
  <si>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</si>
  <si>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</si>
  <si>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</si>
  <si>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</si>
  <si>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</si>
  <si>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</si>
  <si>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</si>
  <si>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</si>
  <si>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</si>
  <si>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</si>
  <si>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</si>
  <si>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</si>
  <si>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</si>
  <si>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</si>
  <si>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</si>
  <si>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</si>
  <si>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</si>
  <si>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</si>
  <si>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</si>
  <si>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</si>
  <si>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</si>
  <si>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</si>
  <si>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</si>
  <si>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</si>
  <si>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</si>
  <si>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</si>
  <si>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</si>
  <si>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</si>
  <si>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</si>
  <si>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</si>
  <si>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</si>
  <si>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</si>
  <si>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</si>
  <si>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</si>
  <si>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</si>
  <si>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</si>
  <si>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</si>
  <si>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</si>
  <si>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</si>
  <si>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</si>
  <si>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</si>
  <si>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</si>
  <si>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</si>
  <si>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</si>
  <si>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</si>
  <si>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</si>
  <si>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</si>
  <si>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</si>
  <si>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</si>
  <si>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</si>
  <si>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</si>
  <si>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</si>
  <si>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</si>
  <si>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</si>
  <si>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</si>
  <si>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</si>
  <si>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</si>
  <si>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</si>
  <si>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</si>
  <si>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</si>
  <si>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</si>
  <si>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</si>
  <si>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</si>
  <si>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</si>
  <si>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</si>
  <si>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</si>
  <si>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</si>
  <si>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</si>
  <si>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</si>
  <si>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</si>
  <si>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</si>
  <si>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</si>
  <si>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</si>
  <si>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</si>
  <si>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</si>
  <si>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</si>
  <si>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</si>
  <si>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</si>
  <si>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</si>
  <si>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</si>
  <si>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</si>
  <si>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</si>
  <si>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</si>
  <si>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</si>
  <si>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</si>
  <si>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</si>
  <si>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</si>
  <si>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</si>
  <si>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</si>
  <si>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</si>
  <si>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</si>
  <si>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</si>
  <si>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</si>
  <si>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</si>
  <si>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</si>
  <si>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</si>
  <si>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</si>
  <si>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</si>
  <si>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</si>
  <si>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</si>
  <si>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</si>
  <si>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</si>
  <si>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</si>
  <si>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</si>
  <si>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</si>
  <si>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</si>
  <si>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</si>
  <si>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</si>
  <si>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</si>
  <si>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</si>
  <si>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</si>
  <si>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</si>
  <si>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</si>
  <si>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</si>
  <si>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</si>
  <si>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</si>
  <si>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</si>
  <si>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</si>
  <si>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</si>
  <si>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</si>
  <si>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</si>
  <si>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</si>
  <si>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</si>
  <si>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</si>
  <si>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</si>
  <si>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</si>
  <si>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</si>
  <si>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</si>
  <si>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</si>
  <si>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</si>
  <si>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</si>
  <si>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</si>
  <si>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</si>
  <si>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</si>
  <si>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</si>
  <si>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</si>
  <si>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</si>
  <si>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</si>
  <si>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</si>
  <si>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</si>
  <si>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</si>
  <si>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</si>
  <si>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</si>
  <si>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</si>
  <si>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</si>
  <si>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</si>
  <si>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</si>
  <si>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</si>
  <si>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</si>
  <si>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</si>
  <si>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</si>
  <si>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</si>
  <si>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</si>
  <si>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</si>
  <si>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</si>
  <si>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</si>
  <si>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</si>
  <si>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</si>
  <si>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</si>
  <si>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</si>
  <si>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</si>
  <si>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</si>
  <si>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</si>
  <si>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</si>
  <si>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</si>
  <si>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</si>
  <si>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</si>
  <si>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</si>
  <si>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</si>
  <si>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</si>
  <si>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</si>
  <si>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</si>
  <si>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</si>
  <si>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</si>
  <si>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</si>
  <si>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</si>
  <si>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</si>
  <si>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</si>
  <si>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</si>
  <si>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</si>
  <si>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</si>
  <si>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</si>
  <si>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</si>
  <si>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</si>
  <si>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</si>
  <si>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</si>
  <si>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</si>
  <si>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</si>
  <si>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</si>
  <si>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</si>
  <si>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</si>
  <si>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</si>
  <si>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</si>
  <si>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</si>
  <si>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</si>
  <si>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</si>
  <si>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</si>
  <si>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</si>
  <si>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</si>
  <si>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</si>
  <si>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</si>
  <si>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</si>
  <si>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</si>
  <si>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</si>
  <si>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</si>
  <si>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</si>
  <si>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</si>
  <si>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</si>
  <si>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</si>
  <si>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</si>
  <si>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</si>
  <si>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</si>
  <si>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</si>
  <si>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</si>
  <si>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</si>
  <si>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</si>
  <si>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</si>
  <si>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</si>
  <si>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</si>
  <si>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</si>
  <si>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</si>
  <si>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</si>
  <si>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</si>
  <si>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</si>
  <si>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</si>
  <si>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</si>
  <si>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</si>
  <si>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</si>
  <si>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</si>
  <si>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</si>
  <si>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</si>
  <si>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</si>
  <si>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</si>
  <si>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</si>
  <si>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</si>
  <si>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</si>
  <si>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</si>
  <si>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</si>
  <si>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</si>
  <si>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</si>
  <si>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</si>
  <si>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</si>
  <si>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</si>
  <si>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</si>
  <si>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</si>
  <si>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</si>
  <si>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</si>
  <si>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</si>
  <si>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</si>
  <si>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</si>
  <si>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</si>
  <si>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</si>
  <si>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</si>
  <si>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</si>
  <si>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</si>
  <si>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</si>
  <si>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</si>
  <si>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</si>
  <si>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</si>
  <si>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</si>
  <si>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</si>
  <si>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</si>
  <si>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</si>
  <si>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</si>
  <si>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</si>
  <si>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</si>
  <si>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</si>
  <si>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</si>
  <si>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</si>
  <si>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</si>
  <si>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</si>
  <si>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</si>
  <si>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</si>
  <si>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</si>
  <si>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</si>
  <si>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</si>
  <si>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</si>
  <si>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</si>
  <si>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</si>
  <si>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</si>
  <si>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</si>
  <si>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</si>
  <si>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</si>
  <si>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</si>
  <si>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</si>
  <si>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</si>
  <si>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</si>
  <si>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</si>
  <si>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</si>
  <si>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</si>
  <si>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</si>
  <si>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</si>
  <si>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</si>
  <si>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</si>
  <si>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</si>
  <si>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</si>
  <si>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</si>
  <si>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</si>
  <si>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</si>
  <si>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</si>
  <si>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</si>
  <si>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</si>
  <si>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</si>
  <si>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</si>
  <si>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</si>
  <si>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</si>
  <si>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</si>
  <si>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</si>
  <si>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</si>
  <si>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</si>
  <si>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</si>
  <si>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</si>
  <si>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</si>
  <si>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</si>
  <si>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</si>
  <si>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</si>
  <si>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</si>
  <si>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</si>
  <si>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</si>
  <si>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</si>
  <si>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</si>
  <si>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</si>
  <si>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</si>
  <si>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</si>
  <si>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</si>
  <si>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</si>
  <si>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</si>
  <si>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</si>
  <si>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</si>
  <si>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</si>
  <si>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</si>
  <si>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</si>
  <si>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</si>
  <si>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</si>
  <si>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</si>
  <si>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</si>
  <si>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</si>
  <si>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</si>
  <si>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</si>
  <si>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</si>
  <si>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</si>
  <si>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</si>
  <si>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</si>
  <si>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</si>
  <si>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</si>
  <si>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</si>
  <si>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</si>
  <si>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</si>
  <si>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</si>
  <si>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</si>
  <si>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</si>
  <si>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</si>
  <si>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</si>
  <si>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</si>
  <si>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</si>
  <si>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</si>
  <si>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</si>
  <si>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</si>
  <si>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</si>
  <si>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</si>
  <si>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</si>
  <si>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</si>
  <si>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</si>
  <si>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</si>
  <si>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</si>
  <si>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</si>
  <si>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</si>
  <si>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</si>
  <si>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</si>
  <si>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</si>
  <si>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</si>
  <si>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</si>
  <si>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</si>
  <si>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</si>
  <si>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</si>
  <si>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</si>
  <si>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</si>
  <si>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</si>
  <si>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</si>
  <si>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</si>
  <si>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</si>
  <si>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</si>
  <si>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</si>
  <si>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</si>
  <si>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</si>
  <si>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</si>
  <si>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</si>
  <si>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</si>
  <si>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</si>
  <si>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</si>
  <si>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</si>
  <si>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</si>
  <si>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</si>
  <si>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</si>
  <si>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</si>
  <si>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</si>
  <si>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</si>
  <si>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</si>
  <si>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</si>
  <si>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</si>
  <si>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</si>
  <si>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</si>
  <si>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</si>
  <si>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</si>
  <si>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</si>
  <si>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</si>
  <si>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</si>
  <si>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</si>
  <si>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</si>
  <si>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</si>
  <si>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</si>
  <si>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</si>
  <si>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</si>
  <si>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</si>
  <si>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</si>
  <si>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</si>
  <si>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</si>
  <si>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</si>
  <si>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</si>
  <si>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</si>
  <si>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</si>
  <si>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</si>
  <si>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</si>
  <si>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</si>
  <si>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</si>
  <si>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</si>
  <si>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</si>
  <si>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</si>
  <si>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</si>
  <si>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</si>
  <si>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</si>
  <si>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</si>
  <si>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</si>
  <si>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</si>
  <si>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</si>
  <si>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</si>
  <si>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</si>
  <si>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</si>
  <si>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</si>
  <si>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</si>
  <si>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</si>
  <si>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</si>
  <si>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</si>
  <si>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</si>
  <si>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</si>
  <si>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</si>
  <si>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</si>
  <si>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</si>
  <si>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</si>
  <si>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</si>
  <si>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</si>
  <si>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</si>
  <si>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</si>
  <si>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</si>
  <si>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</si>
  <si>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</si>
  <si>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</si>
  <si>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</si>
  <si>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</si>
  <si>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</si>
  <si>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</si>
  <si>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</si>
  <si>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</si>
  <si>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</si>
  <si>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</si>
  <si>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</si>
  <si>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</si>
  <si>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</si>
  <si>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</si>
  <si>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</si>
  <si>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</si>
  <si>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</si>
  <si>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</si>
  <si>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</si>
  <si>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</si>
  <si>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</si>
  <si>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</si>
  <si>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</si>
  <si>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</si>
  <si>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</si>
  <si>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</si>
  <si>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</si>
  <si>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</si>
  <si>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</si>
  <si>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</si>
  <si>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</si>
  <si>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</si>
  <si>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</si>
  <si>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</si>
  <si>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</si>
  <si>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</si>
  <si>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</si>
  <si>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</si>
  <si>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</si>
  <si>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</si>
  <si>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</si>
  <si>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</si>
  <si>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</si>
  <si>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</si>
  <si>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</si>
  <si>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</si>
  <si>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</si>
  <si>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</si>
  <si>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</si>
  <si>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</si>
  <si>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</si>
  <si>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</si>
  <si>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</si>
  <si>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</si>
  <si>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</si>
  <si>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</si>
  <si>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</si>
  <si>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</si>
  <si>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</si>
  <si>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</si>
  <si>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</si>
  <si>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</si>
  <si>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</si>
  <si>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</si>
  <si>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</si>
  <si>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</si>
  <si>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</si>
  <si>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</si>
  <si>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</si>
  <si>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</si>
  <si>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</si>
  <si>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</si>
  <si>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</si>
  <si>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</si>
  <si>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</si>
  <si>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</si>
  <si>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</si>
  <si>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</si>
  <si>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</si>
  <si>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</si>
  <si>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</si>
  <si>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</si>
  <si>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</si>
  <si>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</si>
  <si>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</si>
  <si>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</si>
  <si>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</si>
  <si>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</si>
  <si>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</si>
  <si>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</si>
  <si>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</si>
  <si>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</si>
  <si>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</si>
  <si>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</si>
  <si>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</si>
  <si>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</si>
  <si>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</si>
  <si>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</si>
  <si>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</si>
  <si>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</si>
  <si>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</si>
  <si>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</si>
  <si>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</si>
  <si>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</si>
  <si>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</si>
  <si>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</si>
  <si>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</si>
  <si>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</si>
  <si>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</si>
  <si>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</si>
  <si>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</si>
  <si>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</si>
  <si>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</si>
  <si>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</si>
  <si>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</si>
  <si>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</si>
  <si>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</si>
  <si>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</si>
  <si>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</si>
  <si>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</si>
  <si>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</si>
  <si>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</si>
  <si>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</si>
  <si>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</si>
  <si>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</si>
  <si>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</si>
  <si>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</si>
  <si>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</si>
  <si>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</si>
  <si>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</si>
  <si>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</si>
  <si>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</si>
  <si>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</si>
  <si>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</si>
  <si>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</si>
  <si>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</si>
  <si>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</si>
  <si>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</si>
  <si>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</si>
  <si>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</si>
  <si>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</si>
  <si>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</si>
  <si>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</si>
  <si>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</si>
  <si>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</si>
  <si>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</si>
  <si>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</si>
  <si>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</si>
  <si>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</si>
  <si>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</si>
  <si>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</si>
  <si>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</si>
  <si>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</si>
  <si>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</si>
  <si>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</si>
  <si>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</si>
  <si>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</si>
  <si>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</si>
  <si>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</si>
  <si>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</si>
  <si>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</si>
  <si>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</si>
  <si>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</si>
  <si>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</si>
  <si>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</si>
  <si>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</si>
  <si>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</si>
  <si>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</si>
  <si>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</si>
  <si>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</si>
  <si>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</si>
  <si>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</si>
  <si>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</si>
  <si>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</si>
  <si>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</si>
  <si>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</si>
  <si>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</si>
  <si>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</si>
  <si>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</si>
  <si>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</si>
  <si>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</si>
  <si>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</si>
  <si>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</si>
  <si>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</si>
  <si>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</si>
  <si>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</si>
  <si>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</si>
  <si>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</si>
  <si>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</si>
  <si>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</si>
  <si>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</si>
  <si>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</si>
  <si>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</si>
  <si>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</si>
  <si>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</si>
  <si>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</si>
  <si>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</si>
  <si>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</si>
  <si>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</si>
  <si>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</si>
  <si>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</si>
  <si>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</si>
  <si>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</si>
  <si>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</si>
  <si>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</si>
  <si>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</si>
  <si>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</si>
  <si>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</si>
  <si>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</si>
  <si>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</si>
  <si>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</si>
  <si>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</si>
  <si>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</si>
  <si>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</si>
  <si>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</si>
  <si>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</si>
  <si>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</si>
  <si>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</si>
  <si>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</si>
  <si>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</si>
  <si>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</si>
  <si>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</si>
  <si>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</si>
  <si>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</si>
  <si>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</si>
  <si>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</si>
  <si>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</si>
  <si>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</si>
  <si>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</si>
  <si>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</si>
  <si>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</si>
  <si>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</si>
  <si>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</si>
  <si>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</si>
  <si>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</si>
  <si>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</si>
  <si>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</si>
  <si>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</si>
  <si>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</si>
  <si>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</si>
  <si>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</si>
  <si>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</si>
  <si>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</si>
  <si>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</si>
  <si>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</si>
  <si>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</si>
  <si>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</si>
  <si>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</si>
  <si>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</si>
  <si>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</si>
  <si>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</si>
  <si>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</si>
  <si>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</si>
  <si>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</si>
  <si>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</si>
  <si>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</si>
  <si>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</si>
  <si>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</si>
  <si>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</si>
  <si>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</si>
  <si>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</si>
  <si>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</si>
  <si>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</si>
  <si>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</si>
  <si>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</si>
  <si>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</si>
  <si>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</si>
  <si>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</si>
  <si>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</si>
  <si>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</si>
  <si>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</si>
  <si>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</si>
  <si>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</si>
  <si>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</si>
  <si>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</si>
  <si>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</si>
  <si>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</si>
  <si>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</si>
  <si>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</si>
  <si>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</si>
  <si>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</si>
  <si>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</si>
  <si>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</si>
  <si>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</si>
  <si>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</si>
  <si>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</si>
  <si>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</si>
  <si>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</si>
  <si>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</si>
  <si>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</si>
  <si>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</si>
  <si>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</si>
  <si>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</si>
  <si>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</si>
  <si>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</si>
  <si>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</si>
  <si>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</si>
  <si>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</si>
  <si>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</si>
  <si>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</si>
  <si>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</si>
  <si>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</si>
  <si>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</si>
  <si>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</si>
  <si>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</si>
  <si>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</si>
  <si>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</si>
  <si>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</si>
  <si>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</si>
  <si>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</si>
  <si>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</si>
  <si>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</si>
  <si>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</si>
  <si>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</si>
  <si>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</si>
  <si>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</si>
  <si>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</si>
  <si>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</si>
  <si>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</si>
  <si>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</si>
  <si>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</si>
  <si>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</si>
  <si>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</si>
  <si>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</si>
  <si>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</si>
  <si>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</si>
  <si>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</si>
  <si>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</si>
  <si>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</si>
  <si>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</si>
  <si>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</si>
  <si>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</si>
  <si>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</si>
  <si>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</si>
  <si>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</si>
  <si>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</si>
  <si>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</si>
  <si>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</si>
  <si>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</si>
  <si>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</si>
  <si>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</si>
  <si>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</si>
  <si>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</si>
  <si>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</si>
  <si>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</si>
  <si>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</si>
  <si>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</si>
  <si>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</si>
  <si>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</si>
  <si>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</si>
  <si>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</si>
  <si>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</si>
  <si>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</si>
  <si>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</si>
  <si>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</si>
  <si>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</si>
  <si>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</si>
  <si>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</si>
  <si>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</si>
  <si>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</si>
  <si>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</si>
  <si>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</si>
  <si>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</si>
  <si>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</si>
  <si>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</si>
  <si>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</si>
  <si>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</si>
  <si>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</si>
  <si>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</si>
  <si>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</si>
  <si>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</si>
  <si>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</si>
  <si>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</si>
  <si>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</si>
  <si>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</si>
  <si>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</si>
  <si>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</si>
  <si>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</si>
  <si>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</si>
  <si>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</si>
  <si>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</si>
  <si>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</si>
  <si>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</si>
  <si>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</si>
  <si>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</si>
  <si>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</si>
  <si>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</si>
  <si>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</si>
  <si>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</si>
  <si>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</si>
  <si>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</si>
  <si>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</si>
  <si>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</si>
  <si>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</si>
  <si>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</si>
  <si>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</si>
  <si>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</si>
  <si>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</si>
  <si>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</si>
  <si>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</si>
  <si>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</si>
  <si>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</si>
  <si>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</si>
  <si>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</si>
  <si>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</si>
  <si>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</si>
  <si>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</si>
  <si>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</si>
  <si>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</si>
  <si>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</si>
  <si>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</si>
  <si>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</si>
  <si>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</si>
  <si>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</si>
  <si>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</si>
  <si>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</si>
  <si>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</si>
  <si>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</si>
  <si>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</si>
  <si>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</si>
  <si>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</si>
  <si>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</si>
  <si>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</si>
  <si>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</si>
  <si>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</si>
  <si>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</si>
  <si>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</si>
  <si>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</si>
  <si>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</si>
  <si>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</si>
  <si>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</si>
  <si>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</si>
  <si>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</si>
  <si>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</si>
  <si>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</si>
  <si>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</si>
  <si>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</si>
  <si>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</si>
  <si>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</si>
  <si>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</si>
  <si>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</si>
  <si>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</si>
  <si>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</si>
  <si>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</si>
  <si>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</si>
  <si>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</si>
  <si>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</si>
  <si>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</si>
  <si>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</si>
  <si>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</si>
  <si>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</si>
  <si>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</si>
  <si>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</si>
  <si>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</si>
  <si>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</si>
  <si>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</si>
  <si>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</si>
  <si>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</si>
  <si>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</si>
  <si>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</si>
  <si>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</si>
  <si>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</si>
  <si>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</si>
  <si>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</si>
  <si>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</si>
  <si>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</si>
  <si>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</si>
  <si>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</si>
  <si>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</si>
  <si>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</si>
  <si>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</si>
  <si>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</si>
  <si>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</si>
  <si>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</si>
  <si>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</si>
  <si>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</si>
  <si>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</si>
  <si>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</si>
  <si>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</si>
  <si>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</si>
  <si>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</si>
  <si>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</si>
  <si>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</si>
  <si>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</si>
  <si>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</si>
  <si>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</si>
  <si>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</si>
  <si>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</si>
  <si>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</si>
  <si>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</si>
  <si>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</si>
  <si>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</si>
  <si>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</si>
  <si>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</si>
  <si>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</si>
  <si>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</si>
  <si>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</si>
  <si>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</si>
  <si>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</si>
  <si>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</si>
  <si>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</si>
  <si>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</si>
  <si>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</si>
  <si>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</si>
  <si>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</si>
  <si>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</si>
  <si>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</si>
  <si>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</si>
  <si>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</si>
  <si>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</si>
  <si>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</si>
  <si>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</si>
  <si>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</si>
  <si>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</si>
  <si>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</si>
  <si>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</si>
  <si>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</si>
  <si>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</si>
  <si>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</si>
  <si>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</si>
  <si>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</si>
  <si>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</si>
  <si>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</si>
  <si>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</si>
  <si>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</si>
  <si>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</si>
  <si>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</si>
  <si>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</si>
  <si>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</si>
  <si>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</si>
  <si>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</si>
  <si>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</si>
  <si>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</si>
  <si>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</si>
  <si>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</si>
  <si>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</si>
  <si>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</si>
  <si>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</si>
  <si>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</si>
  <si>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</si>
  <si>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</si>
  <si>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</si>
  <si>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</si>
  <si>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</si>
  <si>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</si>
  <si>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</si>
  <si>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</si>
  <si>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</si>
  <si>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</si>
  <si>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</si>
  <si>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</si>
  <si>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</si>
  <si>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</si>
  <si>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</si>
  <si>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</si>
  <si>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</si>
  <si>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</si>
  <si>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</si>
  <si>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</si>
  <si>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</si>
  <si>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</si>
  <si>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</si>
  <si>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</si>
  <si>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</si>
  <si>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</si>
  <si>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</si>
  <si>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</si>
  <si>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</si>
  <si>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</si>
  <si>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</si>
  <si>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</si>
  <si>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</si>
  <si>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</si>
  <si>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</si>
  <si>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</si>
  <si>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</si>
  <si>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</si>
  <si>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</si>
  <si>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</si>
  <si>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</si>
  <si>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</si>
  <si>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</si>
  <si>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</si>
  <si>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</si>
  <si>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</si>
  <si>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</si>
  <si>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</si>
  <si>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</si>
  <si>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</si>
  <si>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</si>
  <si>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</si>
  <si>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</si>
  <si>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</si>
  <si>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</si>
  <si>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</si>
  <si>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</si>
  <si>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</si>
  <si>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</si>
  <si>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</si>
  <si>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</si>
  <si>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</si>
  <si>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</si>
  <si>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</si>
  <si>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</si>
  <si>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</si>
  <si>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</si>
  <si>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</si>
  <si>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</si>
  <si>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</si>
  <si>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</si>
  <si>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</si>
  <si>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</si>
  <si>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</si>
  <si>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</si>
  <si>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</si>
  <si>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</si>
  <si>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</si>
  <si>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</si>
  <si>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</si>
  <si>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</si>
  <si>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</si>
  <si>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</si>
  <si>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</si>
  <si>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</si>
  <si>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</si>
  <si>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</si>
  <si>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</si>
  <si>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</si>
  <si>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</si>
  <si>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</si>
  <si>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</si>
  <si>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</si>
  <si>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</si>
  <si>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</si>
  <si>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</si>
  <si>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</si>
  <si>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</si>
  <si>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</si>
  <si>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</si>
  <si>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</si>
  <si>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</si>
  <si>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</si>
  <si>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</si>
  <si>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</si>
  <si>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</si>
  <si>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</si>
  <si>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</si>
  <si>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</si>
  <si>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</si>
  <si>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</si>
  <si>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</si>
  <si>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</si>
  <si>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</si>
  <si>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</si>
  <si>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</si>
  <si>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</si>
  <si>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</si>
  <si>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</si>
  <si>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</si>
  <si>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</si>
  <si>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</si>
  <si>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</si>
  <si>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</si>
  <si>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</si>
  <si>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</si>
  <si>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</si>
  <si>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</si>
  <si>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</si>
  <si>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</si>
  <si>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</si>
  <si>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</si>
  <si>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</si>
  <si>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</si>
  <si>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</si>
  <si>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</si>
  <si>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</si>
  <si>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</si>
  <si>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</si>
  <si>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</si>
  <si>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</si>
  <si>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</si>
  <si>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</si>
  <si>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</si>
  <si>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</si>
  <si>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</si>
  <si>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</si>
  <si>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</si>
  <si>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</si>
  <si>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</si>
  <si>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</si>
  <si>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</si>
  <si>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</si>
  <si>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</si>
  <si>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</si>
  <si>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</si>
  <si>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</si>
  <si>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</si>
  <si>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</si>
  <si>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</si>
  <si>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</si>
  <si>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</si>
  <si>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</si>
  <si>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</si>
  <si>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</si>
  <si>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</si>
  <si>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</si>
  <si>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</si>
  <si>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</si>
  <si>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</si>
  <si>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</si>
  <si>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</si>
  <si>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</si>
  <si>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</si>
  <si>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</si>
  <si>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</si>
  <si>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</si>
  <si>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</si>
  <si>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</si>
  <si>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</si>
  <si>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</si>
  <si>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</si>
  <si>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</si>
  <si>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</si>
  <si>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</si>
  <si>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</si>
  <si>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</si>
  <si>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</si>
  <si>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</si>
  <si>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</si>
  <si>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</si>
  <si>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</si>
  <si>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</si>
  <si>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</si>
  <si>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</si>
  <si>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</si>
  <si>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</si>
  <si>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</si>
  <si>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</si>
  <si>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</si>
  <si>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</si>
  <si>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</si>
  <si>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</si>
  <si>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</si>
  <si>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</si>
  <si>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</si>
  <si>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</si>
  <si>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</si>
  <si>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</si>
  <si>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</si>
  <si>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</si>
  <si>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</si>
  <si>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</si>
  <si>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</si>
  <si>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</si>
  <si>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</si>
  <si>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</si>
  <si>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</si>
  <si>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</si>
  <si>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</si>
  <si>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</si>
  <si>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</si>
  <si>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</si>
  <si>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</si>
  <si>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</si>
  <si>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</si>
  <si>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</si>
  <si>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</si>
  <si>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</si>
  <si>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</si>
  <si>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</si>
  <si>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</si>
  <si>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</si>
  <si>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</si>
  <si>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</si>
  <si>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</si>
  <si>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</si>
  <si>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</si>
  <si>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</si>
  <si>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</si>
  <si>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</si>
  <si>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</si>
  <si>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</si>
  <si>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</si>
  <si>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</si>
  <si>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</si>
  <si>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</si>
  <si>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</si>
  <si>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</si>
  <si>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</si>
  <si>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</si>
  <si>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</si>
  <si>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</si>
  <si>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</si>
  <si>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</si>
  <si>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</si>
  <si>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</si>
  <si>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</si>
  <si>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</si>
  <si>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</si>
  <si>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</si>
  <si>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</si>
  <si>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</si>
  <si>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</si>
  <si>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</si>
  <si>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</si>
  <si>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</si>
  <si>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</si>
  <si>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</si>
  <si>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</si>
  <si>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</si>
  <si>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</si>
  <si>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</si>
  <si>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</si>
  <si>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</si>
  <si>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</si>
  <si>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</si>
  <si>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</si>
  <si>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</si>
  <si>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</si>
  <si>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</si>
  <si>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</si>
  <si>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</si>
  <si>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</si>
  <si>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</si>
  <si>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</si>
  <si>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</si>
  <si>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</si>
  <si>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</si>
  <si>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</si>
  <si>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</si>
  <si>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</si>
  <si>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</si>
  <si>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</si>
  <si>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</si>
  <si>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</si>
  <si>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</si>
  <si>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</si>
  <si>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</si>
  <si>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</si>
  <si>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</si>
  <si>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</si>
  <si>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</si>
  <si>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</si>
  <si>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</si>
  <si>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</si>
  <si>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</si>
  <si>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</si>
  <si>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</si>
  <si>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</si>
  <si>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</si>
  <si>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</si>
  <si>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</si>
  <si>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</si>
  <si>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</si>
  <si>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</si>
  <si>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</si>
  <si>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</si>
  <si>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</si>
  <si>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</si>
  <si>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</si>
  <si>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</si>
  <si>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</si>
  <si>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</si>
  <si>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</si>
  <si>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</si>
  <si>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</si>
  <si>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</si>
  <si>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</si>
  <si>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</si>
  <si>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</si>
  <si>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</si>
  <si>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</si>
  <si>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</si>
  <si>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</si>
  <si>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</si>
  <si>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</si>
  <si>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</si>
  <si>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</si>
  <si>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</si>
  <si>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</si>
  <si>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</si>
  <si>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</si>
  <si>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</si>
  <si>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</si>
  <si>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</si>
  <si>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</si>
  <si>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</si>
  <si>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</si>
  <si>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</si>
  <si>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</si>
  <si>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</si>
  <si>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</si>
  <si>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</si>
  <si>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</si>
  <si>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</si>
  <si>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</si>
  <si>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</si>
  <si>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</si>
  <si>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</si>
  <si>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</si>
  <si>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</si>
  <si>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</si>
  <si>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</si>
  <si>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</si>
  <si>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</si>
  <si>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</si>
  <si>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</si>
  <si>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</si>
  <si>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</si>
  <si>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</si>
  <si>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</si>
  <si>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</si>
  <si>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</si>
  <si>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</si>
  <si>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</si>
  <si>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</si>
  <si>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</si>
  <si>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</si>
  <si>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</si>
  <si>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</si>
  <si>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</si>
  <si>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</si>
  <si>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</si>
  <si>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</si>
  <si>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</si>
  <si>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</si>
  <si>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</si>
  <si>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</si>
  <si>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</si>
  <si>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</si>
  <si>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</si>
  <si>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</si>
  <si>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</si>
  <si>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</si>
  <si>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</si>
  <si>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</si>
  <si>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</si>
  <si>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</si>
  <si>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</si>
  <si>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</si>
  <si>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</si>
  <si>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</si>
  <si>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</si>
  <si>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</si>
  <si>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</si>
  <si>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</si>
  <si>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</si>
  <si>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</si>
  <si>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</si>
  <si>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</si>
  <si>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</si>
  <si>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</si>
  <si>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</si>
  <si>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</si>
  <si>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</si>
  <si>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</si>
  <si>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</si>
  <si>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</si>
  <si>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</si>
  <si>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</si>
  <si>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</si>
  <si>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</si>
  <si>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</si>
  <si>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</si>
  <si>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</si>
  <si>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</si>
  <si>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</si>
  <si>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</si>
  <si>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</si>
  <si>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</si>
  <si>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</si>
  <si>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</si>
  <si>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</si>
  <si>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</si>
  <si>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</si>
  <si>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</si>
  <si>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</si>
  <si>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</si>
  <si>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</si>
  <si>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</si>
  <si>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</si>
  <si>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</si>
  <si>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</si>
  <si>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</si>
  <si>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</si>
  <si>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</si>
  <si>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</si>
  <si>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</si>
  <si>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</si>
  <si>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</si>
  <si>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</si>
  <si>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</si>
  <si>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</si>
  <si>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</si>
  <si>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</si>
  <si>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</si>
  <si>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</si>
  <si>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</si>
  <si>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</si>
  <si>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</si>
  <si>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</si>
  <si>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</si>
  <si>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</si>
  <si>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</si>
  <si>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</si>
  <si>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</si>
  <si>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</si>
  <si>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</si>
  <si>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</si>
  <si>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</si>
  <si>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</si>
  <si>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</si>
  <si>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</si>
  <si>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</si>
  <si>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</si>
  <si>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</si>
  <si>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</si>
  <si>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</si>
  <si>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</si>
  <si>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</si>
  <si>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</si>
  <si>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</si>
  <si>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</si>
  <si>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</si>
  <si>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</si>
  <si>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</si>
  <si>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</si>
  <si>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</si>
  <si>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</si>
  <si>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</si>
  <si>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</si>
  <si>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</si>
  <si>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</si>
  <si>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</si>
  <si>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</si>
  <si>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</si>
  <si>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</si>
  <si>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</si>
  <si>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</si>
  <si>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</si>
  <si>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</si>
  <si>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</si>
  <si>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</si>
  <si>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</si>
  <si>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</si>
  <si>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</si>
  <si>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</si>
  <si>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</si>
  <si>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</si>
  <si>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</si>
  <si>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</si>
  <si>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</si>
  <si>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</si>
  <si>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</si>
  <si>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</si>
  <si>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</si>
  <si>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</si>
  <si>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</si>
  <si>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</si>
  <si>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</si>
  <si>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</si>
  <si>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</si>
  <si>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</si>
  <si>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</si>
  <si>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</si>
  <si>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</si>
  <si>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</si>
  <si>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</si>
  <si>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</si>
  <si>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</si>
  <si>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</si>
  <si>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</si>
  <si>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</si>
  <si>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</si>
  <si>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</si>
  <si>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</si>
  <si>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</si>
  <si>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</si>
  <si>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</si>
  <si>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</si>
  <si>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</si>
  <si>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</si>
  <si>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</si>
  <si>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</si>
  <si>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</si>
  <si>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</si>
  <si>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</si>
  <si>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</si>
  <si>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</si>
  <si>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</si>
  <si>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</si>
  <si>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</si>
  <si>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</si>
  <si>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</si>
  <si>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</si>
  <si>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</si>
  <si>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</si>
  <si>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</si>
  <si>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</si>
  <si>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</si>
  <si>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</si>
  <si>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</si>
  <si>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</si>
  <si>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</si>
  <si>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</si>
  <si>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</si>
  <si>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</si>
  <si>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</si>
  <si>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</si>
  <si>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</si>
  <si>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</si>
  <si>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</si>
  <si>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</si>
  <si>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</si>
  <si>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</si>
  <si>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</si>
  <si>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</si>
  <si>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</si>
  <si>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</si>
  <si>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</si>
  <si>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</si>
  <si>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</si>
  <si>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</si>
  <si>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</si>
  <si>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</si>
  <si>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</si>
  <si>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</si>
  <si>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</si>
  <si>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</si>
  <si>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</si>
  <si>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</si>
  <si>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</si>
  <si>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</si>
  <si>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</si>
  <si>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</si>
  <si>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</si>
  <si>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</si>
  <si>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</si>
  <si>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</si>
  <si>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</si>
  <si>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</si>
  <si>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</si>
  <si>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</si>
  <si>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</si>
  <si>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</si>
  <si>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</si>
  <si>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</si>
  <si>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</si>
  <si>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</si>
  <si>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</si>
  <si>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</si>
  <si>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</si>
  <si>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</si>
  <si>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</si>
  <si>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</si>
  <si>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</si>
  <si>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</si>
  <si>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</si>
  <si>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</si>
  <si>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</si>
  <si>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</si>
  <si>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</si>
  <si>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</si>
  <si>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</si>
  <si>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</si>
  <si>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</si>
  <si>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</si>
  <si>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</si>
  <si>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</si>
  <si>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</si>
  <si>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</si>
  <si>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</si>
  <si>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</si>
  <si>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</si>
  <si>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</si>
  <si>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</si>
  <si>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</si>
  <si>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</si>
  <si>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</si>
  <si>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</si>
  <si>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</si>
  <si>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</si>
  <si>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</si>
  <si>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</si>
  <si>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</si>
  <si>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</si>
  <si>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</si>
  <si>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</si>
  <si>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</si>
  <si>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</si>
  <si>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</si>
  <si>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</si>
  <si>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</si>
  <si>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</si>
  <si>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</si>
  <si>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</si>
  <si>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</si>
  <si>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</si>
  <si>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</si>
  <si>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</si>
  <si>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</si>
  <si>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</si>
  <si>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</si>
  <si>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</si>
  <si>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</si>
  <si>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</si>
  <si>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</si>
  <si>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</si>
  <si>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</si>
  <si>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</si>
  <si>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</si>
  <si>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</si>
  <si>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</si>
  <si>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</si>
  <si>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</si>
  <si>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</si>
  <si>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</si>
  <si>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</si>
  <si>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</si>
  <si>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</si>
  <si>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</si>
  <si>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</si>
  <si>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</si>
  <si>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</si>
  <si>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</si>
  <si>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</si>
  <si>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</si>
  <si>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</si>
  <si>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</si>
  <si>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</si>
  <si>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</si>
  <si>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</si>
  <si>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</si>
  <si>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</si>
  <si>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</si>
  <si>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</si>
  <si>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</si>
  <si>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</si>
  <si>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</si>
  <si>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</si>
  <si>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</si>
  <si>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</si>
  <si>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</si>
  <si>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</si>
  <si>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</si>
  <si>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</si>
  <si>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</si>
  <si>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</si>
  <si>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</si>
  <si>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</si>
  <si>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</si>
  <si>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</si>
  <si>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</si>
  <si>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</si>
  <si>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</si>
  <si>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</si>
  <si>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</si>
  <si>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</si>
  <si>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</si>
  <si>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</si>
  <si>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</si>
  <si>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</si>
  <si>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</si>
  <si>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</si>
  <si>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</si>
  <si>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</si>
  <si>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</si>
  <si>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</si>
  <si>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</si>
  <si>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</si>
  <si>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</si>
  <si>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</si>
  <si>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</si>
  <si>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</si>
  <si>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</si>
  <si>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</si>
  <si>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</si>
  <si>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</si>
  <si>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</si>
  <si>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</si>
  <si>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</si>
  <si>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</si>
  <si>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</si>
  <si>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</si>
  <si>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</si>
  <si>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</si>
  <si>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</si>
  <si>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</si>
  <si>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</si>
  <si>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</si>
  <si>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</si>
  <si>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</si>
  <si>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</si>
  <si>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</si>
  <si>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</si>
  <si>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</si>
  <si>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</si>
  <si>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</si>
  <si>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</si>
  <si>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</si>
  <si>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</si>
  <si>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</si>
  <si>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</si>
  <si>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</si>
  <si>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</si>
  <si>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</si>
  <si>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</si>
  <si>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</si>
  <si>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</si>
  <si>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</si>
  <si>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</si>
  <si>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</si>
  <si>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</si>
  <si>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</si>
  <si>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</si>
  <si>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</si>
  <si>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</si>
  <si>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</si>
  <si>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</si>
  <si>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</si>
  <si>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</si>
  <si>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</si>
  <si>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</si>
  <si>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</si>
  <si>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</si>
  <si>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</si>
  <si>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</si>
  <si>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</si>
  <si>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</si>
  <si>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</si>
  <si>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</si>
  <si>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</si>
  <si>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</si>
  <si>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</si>
  <si>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</si>
  <si>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</si>
  <si>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</si>
  <si>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</si>
  <si>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</si>
  <si>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</si>
  <si>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</si>
  <si>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</si>
  <si>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</si>
  <si>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</si>
  <si>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</si>
  <si>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</si>
  <si>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</si>
  <si>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</si>
  <si>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</si>
  <si>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</si>
  <si>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</si>
  <si>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</si>
  <si>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</si>
  <si>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</si>
  <si>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</si>
  <si>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</si>
  <si>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</si>
  <si>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</si>
  <si>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</si>
  <si>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</si>
  <si>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</si>
  <si>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</si>
  <si>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</si>
  <si>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</si>
  <si>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</si>
  <si>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</si>
  <si>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</si>
  <si>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</si>
  <si>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</si>
  <si>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</si>
  <si>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</si>
  <si>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</si>
  <si>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</si>
  <si>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</si>
  <si>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</si>
  <si>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</si>
  <si>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</si>
  <si>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</si>
  <si>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</si>
  <si>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</si>
  <si>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</si>
  <si>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</si>
  <si>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</si>
  <si>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</si>
  <si>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</si>
  <si>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</si>
  <si>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</si>
  <si>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</si>
  <si>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</si>
  <si>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</si>
  <si>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</si>
  <si>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</si>
  <si>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</si>
  <si>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</si>
  <si>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</si>
  <si>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</si>
  <si>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</si>
  <si>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</si>
  <si>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</si>
  <si>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</si>
  <si>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</si>
  <si>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</si>
  <si>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</si>
  <si>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</si>
  <si>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</si>
  <si>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</si>
  <si>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</si>
  <si>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</si>
  <si>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</si>
  <si>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</si>
  <si>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</si>
  <si>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</si>
  <si>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</si>
  <si>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</si>
  <si>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</si>
  <si>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</si>
  <si>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</si>
  <si>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</si>
  <si>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</si>
  <si>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</si>
  <si>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</si>
  <si>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</si>
  <si>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</si>
  <si>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</si>
  <si>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</si>
  <si>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</si>
  <si>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</si>
  <si>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</si>
  <si>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</si>
  <si>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</si>
  <si>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</si>
  <si>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</si>
  <si>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</si>
  <si>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</si>
  <si>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</si>
  <si>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</si>
  <si>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</si>
  <si>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</si>
  <si>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</si>
  <si>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</si>
  <si>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</si>
  <si>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</si>
  <si>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</si>
  <si>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</si>
  <si>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</si>
  <si>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</si>
  <si>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</si>
  <si>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</si>
  <si>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</si>
  <si>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</si>
  <si>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</si>
  <si>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</si>
  <si>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</si>
  <si>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</si>
  <si>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</si>
  <si>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</si>
  <si>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</si>
  <si>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</si>
  <si>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</si>
  <si>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</si>
  <si>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</si>
  <si>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</si>
  <si>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</si>
  <si>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</si>
  <si>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</si>
  <si>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</si>
  <si>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</si>
  <si>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</si>
  <si>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</si>
  <si>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</si>
  <si>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</si>
  <si>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</si>
  <si>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</si>
  <si>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</si>
  <si>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</si>
  <si>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</si>
  <si>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</si>
  <si>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</si>
  <si>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</si>
  <si>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</si>
  <si>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</si>
  <si>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</si>
  <si>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</si>
  <si>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</si>
  <si>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</si>
  <si>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</si>
  <si>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</si>
  <si>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</si>
  <si>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</si>
  <si>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</si>
  <si>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</si>
  <si>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</si>
  <si>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</si>
  <si>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</si>
  <si>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</si>
  <si>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</si>
  <si>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</si>
  <si>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</si>
  <si>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</si>
  <si>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</si>
  <si>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</si>
  <si>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</si>
  <si>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</si>
  <si>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</si>
  <si>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</si>
  <si>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</si>
  <si>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</si>
  <si>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</si>
  <si>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</si>
  <si>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</si>
  <si>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</si>
  <si>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</si>
  <si>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</si>
  <si>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</si>
  <si>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</si>
  <si>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</si>
  <si>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</si>
  <si>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</si>
  <si>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</si>
  <si>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</si>
  <si>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</si>
  <si>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</si>
  <si>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</si>
  <si>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</si>
  <si>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</si>
  <si>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</si>
  <si>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</si>
  <si>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</si>
  <si>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</si>
  <si>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</si>
  <si>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</si>
  <si>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</si>
  <si>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</si>
  <si>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</si>
  <si>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</si>
  <si>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</si>
  <si>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</si>
  <si>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</si>
  <si>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</si>
  <si>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</si>
  <si>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</si>
  <si>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</si>
  <si>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</si>
  <si>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</si>
  <si>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</si>
  <si>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</si>
  <si>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</si>
  <si>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</si>
  <si>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</si>
  <si>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</si>
  <si>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</si>
  <si>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</si>
  <si>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</si>
  <si>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</si>
  <si>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</si>
  <si>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</si>
  <si>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</si>
  <si>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</si>
  <si>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</si>
  <si>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</si>
  <si>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</si>
  <si>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</si>
  <si>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</si>
  <si>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</si>
  <si>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</si>
  <si>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</si>
  <si>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</si>
  <si>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</si>
  <si>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</si>
  <si>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</si>
  <si>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</si>
  <si>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</si>
  <si>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</si>
  <si>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</si>
  <si>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</si>
  <si>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</si>
  <si>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</si>
  <si>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</si>
  <si>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</si>
  <si>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</si>
  <si>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</si>
  <si>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</si>
  <si>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</si>
  <si>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</si>
  <si>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</si>
  <si>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</si>
  <si>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</si>
  <si>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</si>
  <si>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</si>
  <si>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</si>
  <si>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</si>
  <si>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</si>
  <si>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</si>
  <si>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</si>
  <si>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</si>
  <si>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</si>
  <si>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</si>
  <si>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</si>
  <si>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</si>
  <si>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</si>
  <si>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</si>
  <si>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</si>
  <si>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</si>
  <si>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</si>
  <si>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</si>
  <si>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</si>
  <si>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</si>
  <si>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</si>
  <si>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</si>
  <si>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</si>
  <si>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</si>
  <si>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</si>
  <si>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</si>
  <si>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</si>
  <si>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</si>
  <si>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</si>
  <si>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</si>
  <si>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</si>
  <si>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</si>
  <si>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</si>
  <si>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</si>
  <si>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</si>
  <si>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</si>
  <si>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</si>
  <si>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</si>
  <si>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</si>
  <si>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</si>
  <si>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</si>
  <si>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</si>
  <si>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</si>
  <si>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</si>
  <si>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</si>
  <si>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</si>
  <si>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</si>
  <si>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</si>
  <si>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</si>
  <si>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</si>
  <si>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</si>
  <si>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</si>
  <si>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</si>
  <si>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</si>
  <si>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</si>
  <si>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</si>
  <si>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</si>
  <si>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</si>
  <si>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</si>
  <si>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</si>
  <si>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</si>
  <si>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</si>
  <si>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</si>
  <si>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</si>
  <si>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</si>
  <si>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</si>
  <si>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</si>
  <si>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</si>
  <si>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</si>
  <si>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</si>
  <si>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</si>
  <si>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</si>
  <si>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</si>
  <si>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</si>
  <si>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</si>
  <si>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</si>
  <si>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</si>
  <si>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</si>
  <si>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</si>
  <si>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</si>
  <si>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</si>
  <si>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</si>
  <si>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</si>
  <si>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</si>
  <si>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</si>
  <si>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</si>
  <si>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</si>
  <si>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</si>
  <si>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</si>
  <si>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</si>
  <si>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</si>
  <si>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</si>
  <si>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</si>
  <si>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</si>
  <si>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</si>
  <si>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</si>
  <si>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</si>
  <si>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</si>
  <si>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</si>
  <si>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</si>
  <si>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</si>
  <si>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</si>
  <si>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</si>
  <si>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</si>
  <si>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</si>
  <si>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</si>
  <si>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</si>
  <si>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</si>
  <si>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</si>
  <si>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</si>
  <si>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</si>
  <si>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</si>
  <si>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</si>
  <si>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</si>
  <si>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</si>
  <si>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</si>
  <si>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</si>
  <si>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</si>
  <si>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</si>
  <si>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</si>
  <si>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</si>
  <si>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</si>
  <si>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</si>
  <si>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</si>
  <si>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</si>
  <si>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</si>
  <si>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</si>
  <si>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</si>
  <si>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</si>
  <si>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</si>
  <si>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</si>
  <si>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</si>
  <si>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</si>
  <si>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</si>
  <si>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</si>
  <si>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</si>
  <si>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</si>
  <si>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</si>
  <si>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</si>
  <si>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</si>
  <si>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</si>
  <si>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</si>
  <si>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</si>
  <si>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</si>
  <si>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</si>
  <si>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</si>
  <si>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</si>
  <si>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</si>
  <si>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</si>
  <si>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</si>
  <si>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</si>
  <si>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</si>
  <si>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</si>
  <si>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</si>
  <si>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</si>
  <si>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</si>
  <si>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</si>
  <si>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</si>
  <si>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</si>
  <si>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</si>
  <si>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</si>
  <si>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</si>
  <si>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</si>
  <si>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</si>
  <si>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</si>
  <si>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</si>
  <si>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</si>
  <si>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</si>
  <si>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</si>
  <si>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</si>
  <si>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</si>
  <si>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</si>
  <si>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</si>
  <si>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</si>
  <si>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</si>
  <si>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</si>
  <si>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</si>
  <si>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</si>
  <si>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</si>
  <si>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</si>
  <si>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</si>
  <si>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</si>
  <si>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</si>
  <si>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</si>
  <si>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</si>
  <si>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</si>
  <si>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</si>
  <si>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</si>
  <si>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</si>
  <si>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</si>
  <si>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</si>
  <si>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</si>
  <si>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</si>
  <si>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</si>
  <si>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</si>
  <si>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</si>
  <si>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</si>
  <si>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</si>
  <si>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</si>
  <si>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</si>
  <si>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</si>
  <si>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</si>
  <si>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</si>
  <si>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</si>
  <si>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</si>
  <si>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</si>
  <si>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</si>
  <si>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</si>
  <si>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</si>
  <si>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</si>
  <si>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</si>
  <si>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</si>
  <si>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</si>
  <si>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</si>
  <si>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</si>
  <si>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</si>
  <si>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</si>
  <si>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</si>
  <si>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</si>
  <si>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</si>
  <si>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</si>
  <si>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</si>
  <si>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</si>
  <si>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</si>
  <si>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</si>
  <si>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</si>
  <si>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</si>
  <si>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</si>
  <si>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</si>
  <si>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</si>
  <si>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</si>
  <si>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</si>
  <si>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</si>
  <si>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</si>
  <si>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</si>
  <si>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</si>
  <si>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</si>
  <si>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</si>
  <si>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</si>
  <si>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</si>
  <si>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</si>
  <si>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</si>
  <si>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</si>
  <si>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</si>
  <si>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</si>
  <si>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</si>
  <si>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</si>
  <si>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</si>
  <si>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</si>
  <si>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</si>
  <si>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</si>
  <si>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</si>
  <si>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</si>
  <si>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</si>
  <si>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</si>
  <si>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</si>
  <si>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</si>
  <si>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</si>
  <si>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</si>
  <si>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</si>
  <si>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</si>
  <si>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</si>
  <si>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</si>
  <si>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</si>
  <si>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</si>
  <si>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</si>
  <si>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</si>
  <si>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</si>
  <si>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</si>
  <si>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</si>
  <si>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</si>
  <si>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</si>
  <si>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</si>
  <si>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</si>
  <si>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</si>
  <si>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</si>
  <si>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</si>
  <si>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</si>
  <si>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</si>
  <si>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</si>
  <si>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</si>
  <si>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</si>
  <si>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</si>
  <si>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</si>
  <si>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</si>
  <si>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</si>
  <si>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</si>
  <si>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</si>
  <si>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</si>
  <si>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</si>
  <si>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</si>
  <si>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</si>
  <si>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</si>
  <si>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</si>
  <si>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</si>
  <si>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</si>
  <si>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</si>
  <si>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</si>
  <si>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</si>
  <si>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</si>
  <si>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</si>
  <si>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</si>
  <si>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</si>
  <si>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</si>
  <si>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</si>
  <si>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</si>
  <si>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</si>
  <si>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</si>
  <si>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</si>
  <si>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</si>
  <si>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</si>
  <si>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</si>
  <si>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</si>
  <si>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</si>
  <si>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</si>
  <si>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</si>
  <si>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</si>
  <si>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</si>
  <si>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</si>
  <si>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</si>
  <si>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</si>
  <si>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</si>
  <si>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</si>
  <si>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</si>
  <si>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</si>
  <si>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</si>
  <si>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</si>
  <si>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</si>
  <si>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</si>
  <si>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</si>
  <si>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</si>
  <si>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</si>
  <si>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</si>
  <si>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</si>
  <si>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</si>
  <si>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</si>
  <si>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</si>
  <si>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</si>
  <si>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</si>
  <si>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</si>
  <si>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</si>
  <si>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</si>
  <si>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</si>
  <si>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</si>
  <si>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</si>
  <si>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</si>
  <si>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</si>
  <si>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</si>
  <si>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</si>
  <si>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</si>
  <si>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</si>
  <si>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</si>
  <si>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</si>
  <si>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</si>
  <si>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</si>
  <si>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</si>
  <si>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</si>
  <si>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</si>
  <si>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</si>
  <si>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</si>
  <si>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</si>
  <si>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</si>
  <si>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</si>
  <si>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</si>
  <si>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</si>
  <si>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</si>
  <si>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</si>
  <si>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</si>
  <si>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</si>
  <si>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</si>
  <si>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</si>
  <si>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</si>
  <si>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</si>
  <si>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</si>
  <si>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</si>
  <si>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</si>
  <si>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</si>
  <si>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</si>
  <si>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</si>
  <si>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</si>
  <si>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</si>
  <si>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</si>
  <si>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</si>
  <si>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</si>
  <si>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</si>
  <si>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</si>
  <si>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</si>
  <si>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</si>
  <si>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</si>
  <si>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</si>
  <si>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</si>
  <si>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</si>
  <si>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</si>
  <si>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</si>
  <si>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</si>
  <si>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</si>
  <si>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</si>
  <si>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</si>
  <si>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</si>
  <si>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</si>
  <si>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</si>
  <si>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</si>
  <si>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</si>
  <si>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</si>
  <si>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</si>
  <si>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</si>
  <si>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</si>
  <si>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</si>
  <si>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</si>
  <si>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</si>
  <si>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</si>
  <si>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</si>
  <si>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</si>
  <si>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</si>
  <si>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</si>
  <si>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</si>
  <si>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</si>
  <si>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</si>
  <si>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</si>
  <si>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</si>
  <si>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</si>
  <si>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</si>
  <si>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</si>
  <si>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</si>
  <si>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</si>
  <si>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</si>
  <si>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</si>
  <si>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</si>
  <si>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</si>
  <si>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</si>
  <si>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</si>
  <si>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</si>
  <si>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</si>
  <si>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</si>
  <si>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</si>
  <si>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</si>
  <si>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</si>
  <si>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</si>
  <si>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</si>
  <si>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</si>
  <si>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</si>
  <si>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</si>
  <si>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</si>
  <si>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</si>
  <si>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</si>
  <si>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</si>
  <si>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</si>
  <si>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</si>
  <si>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</si>
  <si>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</si>
  <si>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</si>
  <si>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</si>
  <si>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</si>
  <si>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</si>
  <si>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</si>
  <si>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</si>
  <si>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</si>
  <si>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</si>
  <si>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</si>
  <si>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</si>
  <si>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</si>
  <si>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</si>
  <si>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</si>
  <si>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</si>
  <si>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</si>
  <si>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</si>
  <si>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</si>
  <si>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</si>
  <si>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</si>
  <si>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</si>
  <si>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</si>
  <si>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</si>
  <si>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</si>
  <si>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</si>
  <si>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</si>
  <si>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</si>
  <si>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</si>
  <si>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</si>
  <si>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</si>
  <si>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</si>
  <si>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</si>
  <si>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</si>
  <si>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</si>
  <si>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</si>
  <si>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</si>
  <si>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</si>
  <si>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</si>
  <si>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</si>
  <si>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</si>
  <si>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</si>
  <si>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</si>
  <si>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</si>
  <si>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</si>
  <si>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</si>
  <si>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</si>
  <si>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</si>
  <si>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</si>
  <si>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</si>
  <si>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</si>
  <si>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</si>
  <si>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</si>
  <si>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</si>
  <si>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</si>
  <si>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</si>
  <si>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</si>
  <si>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</si>
  <si>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</si>
  <si>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</si>
  <si>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</si>
  <si>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</si>
  <si>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</si>
  <si>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</si>
  <si>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</si>
  <si>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</si>
  <si>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</si>
  <si>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</si>
  <si>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</si>
  <si>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</si>
  <si>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</si>
  <si>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</si>
  <si>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</si>
  <si>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</si>
  <si>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</si>
  <si>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</si>
  <si>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</si>
  <si>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</si>
  <si>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</si>
  <si>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</si>
  <si>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</si>
  <si>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</si>
  <si>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</si>
  <si>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</si>
  <si>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</si>
  <si>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</si>
  <si>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</si>
  <si>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</si>
  <si>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</si>
  <si>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</si>
  <si>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</si>
  <si>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</si>
  <si>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</si>
  <si>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</si>
  <si>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</si>
  <si>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</si>
  <si>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</si>
  <si>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</si>
  <si>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</si>
  <si>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</si>
  <si>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</si>
  <si>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</si>
  <si>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</si>
  <si>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</si>
  <si>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</si>
  <si>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</si>
  <si>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</si>
  <si>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</si>
  <si>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</si>
  <si>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</si>
  <si>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</si>
  <si>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</si>
  <si>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</si>
  <si>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</si>
  <si>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</si>
  <si>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</si>
  <si>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</si>
  <si>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</si>
  <si>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</si>
  <si>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</si>
  <si>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</si>
  <si>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</si>
  <si>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</si>
  <si>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</si>
  <si>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</si>
  <si>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</si>
  <si>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</si>
  <si>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</si>
  <si>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</si>
  <si>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</si>
  <si>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</si>
  <si>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</si>
  <si>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</si>
  <si>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</si>
  <si>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</si>
  <si>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</si>
  <si>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</si>
  <si>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</si>
  <si>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</si>
  <si>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</si>
  <si>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</si>
  <si>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</si>
  <si>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</si>
  <si>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</si>
  <si>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</si>
  <si>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</si>
  <si>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</si>
  <si>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</si>
  <si>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</si>
  <si>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</si>
  <si>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</si>
  <si>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</si>
  <si>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</si>
  <si>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</si>
  <si>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</si>
  <si>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</si>
  <si>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</si>
  <si>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</si>
  <si>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</si>
  <si>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</si>
  <si>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</si>
  <si>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</si>
  <si>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</si>
  <si>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</si>
  <si>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</si>
  <si>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</si>
  <si>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</si>
  <si>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</si>
  <si>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</si>
  <si>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</si>
  <si>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</si>
  <si>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</si>
  <si>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</si>
  <si>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</si>
  <si>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</si>
  <si>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</si>
  <si>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</si>
  <si>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</si>
  <si>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</si>
  <si>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</si>
  <si>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</si>
  <si>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</si>
  <si>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</si>
  <si>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</si>
  <si>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</si>
  <si>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</si>
  <si>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</si>
  <si>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</si>
  <si>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</si>
  <si>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</si>
  <si>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</si>
  <si>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</si>
  <si>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</si>
  <si>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</si>
  <si>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</si>
  <si>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</si>
  <si>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</si>
  <si>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</si>
  <si>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</si>
  <si>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</si>
  <si>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</si>
  <si>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</si>
  <si>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</si>
  <si>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</si>
  <si>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</si>
  <si>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</si>
  <si>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</si>
  <si>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</si>
  <si>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</si>
  <si>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</si>
  <si>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</si>
  <si>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</si>
  <si>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</si>
  <si>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</si>
  <si>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</si>
  <si>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</si>
  <si>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</si>
  <si>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</si>
  <si>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</si>
  <si>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</si>
  <si>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</si>
  <si>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</si>
  <si>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</si>
  <si>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</si>
  <si>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</si>
  <si>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</si>
  <si>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</si>
  <si>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</si>
  <si>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</si>
  <si>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</si>
  <si>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</si>
  <si>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</si>
  <si>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</si>
  <si>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</si>
  <si>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</si>
  <si>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</si>
  <si>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</si>
  <si>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</si>
  <si>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</si>
  <si>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</si>
  <si>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</si>
  <si>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</si>
  <si>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</si>
  <si>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</si>
  <si>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</si>
  <si>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</si>
  <si>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</si>
  <si>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</si>
  <si>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</si>
  <si>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</si>
  <si>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</si>
  <si>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</si>
  <si>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</si>
  <si>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</si>
  <si>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</si>
  <si>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</si>
  <si>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</si>
  <si>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</si>
  <si>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</si>
  <si>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</si>
  <si>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</si>
  <si>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</si>
  <si>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</si>
  <si>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</si>
  <si>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</si>
  <si>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</si>
  <si>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</si>
  <si>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</si>
  <si>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</si>
  <si>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</si>
  <si>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</si>
  <si>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</si>
  <si>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</si>
  <si>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</si>
  <si>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</si>
  <si>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</si>
  <si>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</si>
  <si>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</si>
  <si>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</si>
  <si>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</si>
  <si>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</si>
  <si>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</si>
  <si>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</si>
  <si>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</si>
  <si>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</si>
  <si>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</si>
  <si>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</si>
  <si>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</si>
  <si>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</si>
  <si>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</si>
  <si>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</si>
  <si>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</si>
  <si>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</si>
  <si>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</si>
  <si>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</si>
  <si>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</si>
  <si>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</si>
  <si>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</si>
  <si>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</si>
  <si>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</si>
  <si>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</si>
  <si>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</si>
  <si>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</si>
  <si>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</si>
  <si>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</si>
  <si>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</si>
  <si>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</si>
  <si>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</si>
  <si>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</si>
  <si>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</si>
  <si>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</si>
  <si>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</si>
  <si>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</si>
  <si>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</si>
  <si>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</si>
  <si>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</si>
  <si>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</si>
  <si>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</si>
  <si>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</si>
  <si>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</si>
  <si>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</si>
  <si>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</si>
  <si>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</si>
  <si>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</si>
  <si>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</si>
  <si>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</si>
  <si>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</si>
  <si>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</si>
  <si>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</si>
  <si>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</si>
  <si>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</si>
  <si>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</si>
  <si>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</si>
  <si>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</si>
  <si>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</si>
  <si>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</si>
  <si>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</si>
  <si>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</si>
  <si>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</si>
  <si>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</si>
  <si>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</si>
  <si>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</si>
  <si>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</si>
  <si>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</si>
  <si>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</si>
  <si>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</si>
  <si>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</si>
  <si>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</si>
  <si>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</si>
  <si>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</si>
  <si>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</si>
  <si>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</si>
  <si>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</si>
  <si>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</si>
  <si>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</si>
  <si>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</si>
  <si>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</si>
  <si>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</si>
  <si>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</si>
  <si>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</si>
  <si>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</si>
  <si>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</si>
  <si>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</si>
  <si>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</si>
  <si>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</si>
  <si>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</si>
  <si>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</si>
  <si>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</si>
  <si>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</si>
  <si>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</si>
  <si>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</si>
  <si>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</si>
  <si>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</si>
  <si>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</si>
  <si>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</si>
  <si>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</si>
  <si>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</si>
  <si>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</si>
  <si>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</si>
  <si>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</si>
  <si>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</si>
  <si>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</si>
  <si>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</si>
  <si>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</si>
  <si>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</si>
  <si>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</si>
  <si>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</si>
  <si>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</si>
  <si>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</si>
  <si>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</si>
  <si>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</si>
  <si>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</si>
  <si>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</si>
  <si>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</si>
  <si>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</si>
  <si>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</si>
  <si>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</si>
  <si>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</si>
  <si>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</si>
  <si>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</si>
  <si>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</si>
  <si>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</si>
  <si>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</si>
  <si>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</si>
  <si>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</si>
  <si>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</si>
  <si>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</si>
  <si>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</si>
  <si>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</si>
  <si>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</si>
  <si>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</si>
  <si>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</si>
  <si>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</si>
  <si>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</si>
  <si>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</si>
  <si>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</si>
  <si>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</si>
  <si>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</si>
  <si>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</si>
  <si>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</si>
  <si>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</si>
  <si>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</si>
  <si>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</si>
  <si>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</si>
  <si>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</si>
  <si>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</si>
  <si>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</si>
  <si>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</si>
  <si>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</si>
  <si>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</si>
  <si>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</si>
  <si>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</si>
  <si>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</si>
  <si>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</si>
  <si>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</si>
  <si>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</si>
  <si>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</si>
  <si>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</si>
  <si>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</si>
  <si>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</si>
  <si>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</si>
  <si>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</si>
  <si>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</si>
  <si>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</si>
  <si>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</si>
  <si>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</si>
  <si>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</si>
  <si>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</si>
  <si>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</si>
  <si>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</si>
  <si>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</si>
  <si>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</si>
  <si>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</si>
  <si>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</si>
  <si>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</si>
  <si>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</si>
  <si>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</si>
  <si>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</si>
  <si>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</si>
  <si>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</si>
  <si>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</si>
  <si>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</si>
  <si>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</si>
  <si>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</si>
  <si>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</si>
  <si>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</si>
  <si>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</si>
  <si>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</si>
  <si>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</si>
  <si>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</si>
  <si>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</si>
  <si>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</si>
  <si>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</si>
  <si>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</si>
  <si>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</si>
  <si>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</si>
  <si>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</si>
  <si>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</si>
  <si>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</si>
  <si>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</si>
  <si>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</si>
  <si>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</si>
  <si>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</si>
  <si>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</si>
  <si>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</si>
  <si>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</si>
  <si>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</si>
  <si>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</si>
  <si>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</si>
  <si>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</si>
  <si>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</si>
  <si>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</si>
  <si>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</si>
  <si>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</si>
  <si>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</si>
  <si>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</si>
  <si>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</si>
  <si>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</si>
  <si>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</si>
  <si>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</si>
  <si>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</si>
  <si>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</si>
  <si>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</si>
  <si>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</si>
  <si>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</si>
  <si>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</si>
  <si>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</si>
  <si>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</si>
  <si>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</si>
  <si>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</si>
  <si>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</si>
  <si>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</si>
  <si>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</si>
  <si>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</si>
  <si>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</si>
  <si>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</si>
  <si>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</si>
  <si>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</si>
  <si>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</si>
  <si>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</si>
  <si>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</si>
  <si>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</si>
  <si>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</si>
  <si>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</si>
  <si>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</si>
  <si>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</si>
  <si>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</si>
  <si>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</si>
  <si>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</si>
  <si>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</si>
  <si>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</si>
  <si>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</si>
  <si>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</si>
  <si>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</si>
  <si>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</si>
  <si>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</si>
  <si>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</si>
  <si>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</si>
  <si>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</si>
  <si>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</si>
  <si>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</si>
  <si>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</si>
  <si>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</si>
  <si>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</si>
  <si>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</si>
  <si>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</si>
  <si>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</si>
  <si>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</si>
  <si>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</si>
  <si>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</si>
  <si>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</si>
  <si>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</si>
  <si>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</si>
  <si>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</si>
  <si>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</si>
  <si>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</si>
  <si>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</si>
  <si>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</si>
  <si>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</si>
  <si>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</si>
  <si>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</si>
  <si>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</si>
  <si>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</si>
  <si>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</si>
  <si>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</si>
  <si>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</si>
  <si>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</si>
  <si>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</si>
  <si>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</si>
  <si>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</si>
  <si>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</si>
  <si>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</si>
  <si>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</si>
  <si>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</si>
  <si>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</si>
  <si>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</si>
  <si>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</si>
  <si>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</si>
  <si>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</si>
  <si>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</si>
  <si>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</si>
  <si>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</si>
  <si>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</si>
  <si>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</si>
  <si>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</si>
  <si>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</si>
  <si>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</si>
  <si>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</si>
  <si>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</si>
  <si>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</si>
  <si>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</si>
  <si>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</si>
  <si>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</si>
  <si>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</si>
  <si>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</si>
  <si>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</si>
  <si>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</si>
  <si>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</si>
  <si>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</si>
  <si>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</si>
  <si>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</si>
  <si>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</si>
  <si>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</si>
  <si>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</si>
  <si>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</si>
  <si>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</si>
  <si>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</si>
  <si>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</si>
  <si>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</si>
  <si>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</si>
  <si>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</si>
  <si>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</si>
  <si>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</si>
  <si>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</si>
  <si>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</si>
  <si>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</si>
  <si>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</si>
  <si>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</si>
  <si>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</si>
  <si>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</si>
  <si>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</si>
  <si>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</si>
  <si>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</si>
  <si>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</si>
  <si>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</si>
  <si>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</si>
  <si>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</si>
  <si>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</si>
  <si>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</si>
  <si>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</si>
  <si>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</si>
  <si>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</si>
  <si>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</si>
  <si>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</si>
  <si>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</si>
  <si>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</si>
  <si>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</si>
  <si>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</si>
  <si>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</si>
  <si>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</si>
  <si>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</si>
  <si>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</si>
  <si>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</si>
  <si>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</si>
  <si>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</si>
  <si>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</si>
  <si>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</si>
  <si>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</si>
  <si>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</si>
  <si>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</si>
  <si>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</si>
  <si>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</si>
  <si>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</si>
  <si>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</si>
  <si>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</si>
  <si>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</si>
  <si>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</si>
  <si>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</si>
  <si>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</si>
  <si>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</si>
  <si>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</si>
  <si>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</si>
  <si>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</si>
  <si>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</si>
  <si>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</si>
  <si>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</si>
  <si>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</si>
  <si>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</si>
  <si>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</si>
  <si>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</si>
  <si>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</si>
  <si>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</si>
  <si>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</si>
  <si>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</si>
  <si>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</si>
  <si>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</si>
  <si>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</si>
  <si>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</si>
  <si>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</si>
  <si>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</si>
  <si>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</si>
  <si>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</si>
  <si>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</si>
  <si>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</si>
  <si>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</si>
  <si>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</si>
  <si>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</si>
  <si>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</si>
  <si>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</si>
  <si>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</si>
  <si>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</si>
  <si>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</si>
  <si>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</si>
  <si>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</si>
  <si>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</si>
  <si>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</si>
  <si>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</si>
  <si>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</si>
  <si>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</si>
  <si>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</si>
  <si>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</si>
  <si>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</si>
  <si>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</si>
  <si>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</si>
  <si>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</si>
  <si>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</si>
  <si>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</si>
  <si>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</si>
  <si>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</si>
  <si>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</si>
  <si>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</si>
  <si>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</si>
  <si>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</si>
  <si>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</si>
  <si>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</si>
  <si>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</si>
  <si>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</si>
  <si>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</si>
  <si>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</si>
  <si>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</si>
  <si>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</si>
  <si>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</si>
  <si>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</si>
  <si>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</si>
  <si>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</si>
  <si>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</si>
  <si>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</si>
  <si>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</si>
  <si>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</si>
  <si>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</si>
  <si>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</si>
  <si>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</si>
  <si>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</si>
  <si>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</si>
  <si>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</si>
  <si>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</si>
  <si>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</si>
  <si>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</si>
  <si>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</si>
  <si>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</si>
  <si>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</si>
  <si>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</si>
  <si>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</si>
  <si>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</si>
  <si>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</si>
  <si>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</si>
  <si>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</si>
  <si>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</si>
  <si>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</si>
  <si>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</si>
  <si>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</si>
  <si>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</si>
  <si>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</si>
  <si>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</si>
  <si>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</si>
  <si>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</si>
  <si>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</si>
  <si>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</si>
  <si>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</si>
  <si>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</si>
  <si>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</si>
  <si>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</si>
  <si>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</si>
  <si>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</si>
  <si>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</si>
  <si>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</si>
  <si>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</si>
  <si>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</si>
  <si>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</si>
  <si>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</si>
  <si>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</si>
  <si>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</si>
  <si>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</si>
  <si>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</si>
  <si>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</si>
  <si>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</si>
  <si>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</si>
  <si>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</si>
  <si>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</si>
  <si>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</si>
  <si>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</si>
  <si>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</si>
  <si>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</si>
  <si>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</si>
  <si>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</si>
  <si>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</si>
  <si>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</si>
  <si>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</si>
  <si>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</si>
  <si>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</si>
  <si>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</si>
  <si>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</si>
  <si>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</si>
  <si>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</si>
  <si>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</si>
  <si>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</si>
  <si>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</si>
  <si>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</si>
  <si>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</si>
  <si>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</si>
  <si>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</si>
  <si>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</si>
  <si>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</si>
  <si>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</si>
  <si>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</si>
  <si>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</si>
  <si>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</si>
  <si>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</si>
  <si>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</si>
  <si>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</si>
  <si>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</si>
  <si>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</si>
  <si>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</si>
  <si>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</si>
  <si>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</si>
  <si>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</si>
  <si>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</si>
  <si>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</si>
  <si>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</si>
  <si>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</si>
  <si>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</si>
  <si>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</si>
  <si>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</si>
  <si>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</si>
  <si>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</si>
  <si>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</si>
  <si>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</si>
  <si>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</si>
  <si>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</si>
  <si>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</si>
  <si>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</si>
  <si>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</si>
  <si>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</si>
  <si>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</si>
  <si>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</si>
  <si>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</si>
  <si>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</si>
  <si>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</si>
  <si>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</si>
  <si>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</si>
  <si>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</si>
  <si>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</si>
  <si>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</si>
  <si>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</si>
  <si>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</si>
  <si>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</si>
  <si>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</si>
  <si>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</si>
  <si>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</si>
  <si>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</si>
  <si>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</si>
  <si>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</si>
  <si>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</si>
  <si>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</si>
  <si>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</si>
  <si>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</si>
  <si>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</si>
  <si>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</si>
  <si>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</si>
  <si>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</si>
  <si>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</si>
  <si>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</si>
  <si>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</si>
  <si>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</si>
  <si>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</si>
  <si>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</si>
  <si>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</si>
  <si>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</si>
  <si>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</si>
  <si>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</si>
  <si>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</si>
  <si>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</si>
  <si>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</si>
  <si>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</si>
  <si>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</si>
  <si>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</si>
  <si>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</si>
  <si>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</si>
  <si>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</si>
  <si>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</si>
  <si>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</si>
  <si>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</si>
  <si>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</si>
  <si>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</si>
  <si>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</si>
  <si>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</si>
  <si>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</si>
  <si>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</si>
  <si>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</si>
  <si>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</si>
  <si>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</si>
  <si>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</si>
  <si>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</si>
  <si>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</si>
  <si>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</si>
  <si>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</si>
  <si>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</si>
  <si>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</si>
  <si>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</si>
  <si>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</si>
  <si>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</si>
  <si>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</si>
  <si>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</si>
  <si>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</si>
  <si>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</si>
  <si>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</si>
  <si>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</si>
  <si>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</si>
  <si>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</si>
  <si>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</si>
  <si>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</si>
  <si>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</si>
  <si>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</si>
  <si>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</si>
  <si>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</si>
  <si>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</si>
  <si>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</si>
  <si>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</si>
  <si>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</si>
  <si>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</si>
  <si>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</si>
  <si>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</si>
  <si>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</si>
  <si>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</si>
  <si>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</si>
  <si>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</si>
  <si>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</si>
  <si>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</si>
  <si>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</si>
  <si>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</si>
  <si>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</si>
  <si>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</si>
  <si>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</si>
  <si>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</si>
  <si>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</si>
  <si>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</si>
  <si>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</si>
  <si>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</si>
  <si>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</si>
  <si>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</si>
  <si>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</si>
  <si>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</si>
  <si>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</si>
  <si>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</si>
  <si>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</si>
  <si>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</si>
  <si>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</si>
  <si>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</si>
  <si>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</si>
  <si>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</si>
  <si>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</si>
  <si>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</si>
  <si>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</si>
  <si>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</si>
  <si>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</si>
  <si>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</si>
  <si>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</si>
  <si>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</si>
  <si>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</si>
  <si>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</si>
  <si>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</si>
  <si>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</si>
  <si>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</si>
  <si>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</si>
  <si>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</si>
  <si>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</si>
  <si>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</si>
  <si>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</si>
  <si>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</si>
  <si>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</si>
  <si>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</si>
  <si>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</si>
  <si>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</si>
  <si>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</si>
  <si>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</si>
  <si>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</si>
  <si>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</si>
  <si>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</si>
  <si>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</si>
  <si>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</si>
  <si>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</si>
  <si>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</si>
  <si>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</si>
  <si>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</si>
  <si>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</si>
  <si>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</si>
  <si>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</si>
  <si>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</si>
  <si>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</si>
  <si>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</si>
  <si>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</si>
  <si>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</si>
  <si>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</si>
  <si>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</si>
  <si>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</si>
  <si>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</si>
  <si>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</si>
  <si>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</si>
  <si>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</si>
  <si>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</si>
  <si>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</si>
  <si>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</si>
  <si>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</si>
  <si>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</si>
  <si>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</si>
  <si>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</si>
  <si>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</si>
  <si>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</si>
  <si>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</si>
  <si>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</si>
  <si>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</si>
  <si>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</si>
  <si>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</si>
  <si>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</si>
  <si>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</si>
  <si>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</si>
  <si>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</si>
  <si>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</si>
  <si>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</si>
  <si>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</si>
  <si>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</si>
  <si>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</si>
  <si>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</si>
  <si>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</si>
  <si>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</si>
  <si>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</si>
  <si>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</si>
  <si>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</si>
  <si>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</si>
  <si>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</si>
  <si>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</si>
  <si>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</si>
  <si>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</si>
  <si>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</si>
  <si>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</si>
  <si>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</si>
  <si>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</si>
  <si>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</si>
  <si>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</si>
  <si>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</si>
  <si>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</si>
  <si>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</si>
  <si>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</si>
  <si>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</si>
  <si>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</si>
  <si>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</si>
  <si>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</si>
  <si>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</si>
  <si>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</si>
  <si>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</si>
  <si>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</si>
  <si>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</si>
  <si>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</si>
  <si>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</si>
  <si>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</si>
  <si>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</si>
  <si>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</si>
  <si>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</si>
  <si>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</si>
  <si>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</si>
  <si>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</si>
  <si>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</si>
  <si>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</si>
  <si>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</si>
  <si>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</si>
  <si>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</si>
  <si>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</si>
  <si>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</si>
  <si>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</si>
  <si>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</si>
  <si>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</si>
  <si>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</si>
  <si>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</si>
  <si>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</si>
  <si>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</si>
  <si>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</si>
  <si>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</si>
  <si>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</si>
  <si>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</si>
  <si>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</si>
  <si>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</si>
  <si>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</si>
  <si>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</si>
  <si>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</si>
  <si>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</si>
  <si>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</si>
  <si>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</si>
  <si>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</si>
  <si>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</si>
  <si>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</si>
  <si>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</si>
  <si>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</si>
  <si>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</si>
  <si>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</si>
  <si>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</si>
  <si>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</si>
  <si>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</si>
  <si>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</si>
  <si>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</si>
  <si>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</si>
  <si>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</si>
  <si>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</si>
  <si>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</si>
  <si>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</si>
  <si>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</si>
  <si>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</si>
  <si>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</si>
  <si>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</si>
  <si>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</si>
  <si>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</si>
  <si>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</si>
  <si>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</si>
  <si>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</si>
  <si>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</si>
  <si>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</si>
  <si>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</si>
  <si>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</si>
  <si>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</si>
  <si>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</si>
  <si>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</si>
  <si>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</si>
  <si>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</si>
  <si>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</si>
  <si>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</si>
  <si>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</si>
  <si>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</si>
  <si>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</si>
  <si>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</si>
  <si>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</si>
  <si>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</si>
  <si>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</si>
  <si>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</si>
  <si>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</si>
  <si>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</si>
  <si>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</si>
  <si>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</si>
  <si>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</si>
  <si>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</si>
  <si>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</si>
  <si>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</si>
  <si>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</si>
  <si>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</si>
  <si>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</si>
  <si>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</si>
  <si>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</si>
  <si>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</si>
  <si>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</si>
  <si>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</si>
  <si>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</si>
  <si>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</si>
  <si>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</si>
  <si>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</si>
  <si>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</si>
  <si>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</si>
  <si>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</si>
  <si>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</si>
  <si>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</si>
  <si>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</si>
  <si>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</si>
  <si>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</si>
  <si>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</si>
  <si>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</si>
  <si>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</si>
  <si>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</si>
  <si>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</si>
  <si>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</si>
  <si>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</si>
  <si>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</si>
  <si>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</si>
  <si>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</si>
  <si>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</si>
  <si>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</si>
  <si>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</si>
  <si>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</si>
  <si>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</si>
  <si>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</si>
  <si>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</si>
  <si>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</si>
  <si>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</si>
  <si>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</si>
  <si>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</si>
  <si>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</si>
  <si>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</si>
  <si>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</si>
  <si>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</si>
  <si>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</si>
  <si>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</si>
  <si>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</si>
  <si>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</si>
  <si>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</si>
  <si>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</si>
  <si>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</si>
  <si>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</si>
  <si>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</si>
  <si>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</si>
  <si>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</si>
  <si>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</si>
  <si>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</si>
  <si>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</si>
  <si>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</si>
  <si>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</si>
  <si>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</si>
  <si>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</si>
  <si>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</si>
  <si>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</si>
  <si>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</si>
  <si>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</si>
  <si>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</si>
  <si>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</si>
  <si>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</si>
  <si>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</si>
  <si>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</si>
  <si>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</si>
  <si>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</si>
  <si>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</si>
  <si>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</si>
  <si>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</si>
  <si>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</si>
  <si>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</si>
  <si>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</si>
  <si>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</si>
  <si>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</si>
  <si>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</si>
  <si>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</si>
  <si>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</si>
  <si>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</si>
  <si>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</si>
  <si>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</si>
  <si>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</si>
  <si>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</si>
  <si>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</si>
  <si>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</si>
  <si>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</si>
  <si>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</si>
  <si>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</si>
  <si>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</si>
  <si>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</si>
  <si>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</si>
  <si>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</si>
  <si>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</si>
  <si>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</si>
  <si>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</si>
  <si>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</si>
  <si>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</si>
  <si>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</si>
  <si>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</si>
  <si>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</si>
  <si>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</si>
  <si>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</si>
  <si>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</si>
  <si>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</si>
  <si>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</si>
  <si>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</si>
  <si>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</si>
  <si>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</si>
  <si>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</si>
  <si>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</si>
  <si>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</si>
  <si>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</si>
  <si>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</si>
  <si>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</si>
  <si>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</si>
  <si>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</si>
  <si>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</si>
  <si>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</si>
  <si>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</si>
  <si>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</si>
  <si>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</si>
  <si>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</si>
  <si>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</si>
  <si>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</si>
  <si>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</si>
  <si>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</si>
  <si>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</si>
  <si>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</si>
  <si>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</si>
  <si>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</si>
  <si>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</si>
  <si>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</si>
  <si>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</si>
  <si>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</si>
  <si>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</si>
  <si>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</si>
  <si>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</si>
  <si>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</si>
  <si>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</si>
  <si>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</si>
  <si>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</si>
  <si>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</si>
  <si>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</si>
  <si>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</si>
  <si>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</si>
  <si>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</si>
  <si>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</si>
  <si>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</si>
  <si>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</si>
  <si>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</si>
  <si>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</si>
  <si>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</si>
  <si>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</si>
  <si>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</si>
  <si>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</si>
  <si>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</si>
  <si>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</si>
  <si>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</si>
  <si>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</si>
  <si>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</si>
  <si>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</si>
  <si>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</si>
  <si>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</si>
  <si>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</si>
  <si>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</si>
  <si>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</si>
  <si>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</si>
  <si>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</si>
  <si>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</si>
  <si>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</si>
  <si>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</si>
  <si>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</si>
  <si>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</si>
  <si>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</si>
  <si>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</si>
  <si>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</si>
  <si>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</si>
  <si>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</si>
  <si>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</si>
  <si>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</si>
  <si>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</si>
  <si>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</si>
  <si>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</si>
  <si>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</si>
  <si>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</si>
  <si>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</si>
  <si>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</si>
  <si>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</si>
  <si>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</si>
  <si>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</si>
  <si>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</si>
  <si>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</si>
  <si>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</si>
  <si>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</si>
  <si>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</si>
  <si>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</si>
  <si>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</si>
  <si>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</si>
  <si>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</si>
  <si>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</si>
  <si>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</si>
  <si>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</si>
  <si>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</si>
  <si>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</si>
  <si>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</si>
  <si>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</si>
  <si>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</si>
  <si>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</si>
  <si>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</si>
  <si>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</si>
  <si>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</si>
  <si>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</si>
  <si>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</si>
  <si>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</si>
  <si>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</si>
  <si>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</si>
  <si>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</si>
  <si>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</si>
  <si>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</si>
  <si>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</si>
  <si>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</si>
  <si>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</si>
  <si>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</si>
  <si>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</si>
  <si>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</si>
  <si>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</si>
  <si>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</si>
  <si>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</si>
  <si>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</si>
  <si>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</si>
  <si>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</si>
  <si>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</si>
  <si>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</si>
  <si>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</si>
  <si>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</si>
  <si>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</si>
  <si>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</si>
  <si>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</si>
  <si>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</si>
  <si>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</si>
  <si>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</si>
  <si>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</si>
  <si>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</si>
  <si>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</si>
  <si>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</si>
  <si>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</si>
  <si>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</si>
  <si>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</si>
  <si>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</si>
  <si>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</si>
  <si>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</si>
  <si>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</si>
  <si>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</si>
  <si>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</si>
  <si>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</si>
  <si>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</si>
  <si>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</si>
  <si>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</si>
  <si>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</si>
  <si>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</si>
  <si>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</si>
  <si>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</si>
  <si>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</si>
  <si>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</si>
  <si>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</si>
  <si>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</si>
  <si>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</si>
  <si>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</si>
  <si>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</si>
  <si>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</si>
  <si>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</si>
  <si>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</si>
  <si>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</si>
  <si>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</si>
  <si>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</si>
  <si>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</si>
  <si>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</si>
  <si>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</si>
  <si>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</si>
  <si>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</si>
  <si>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</si>
  <si>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</si>
  <si>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</si>
  <si>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</si>
  <si>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</si>
  <si>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</si>
  <si>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</si>
  <si>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</si>
  <si>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</si>
  <si>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</si>
  <si>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</si>
  <si>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</si>
  <si>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</si>
  <si>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</si>
  <si>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</si>
  <si>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</si>
  <si>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</si>
  <si>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</si>
  <si>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</si>
  <si>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</si>
  <si>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</si>
  <si>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</si>
  <si>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</si>
  <si>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</si>
  <si>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</si>
  <si>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</si>
  <si>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</si>
  <si>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</si>
  <si>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</si>
  <si>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</si>
  <si>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</si>
  <si>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</si>
  <si>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</si>
  <si>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</si>
  <si>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</si>
  <si>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</si>
  <si>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</si>
  <si>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</si>
  <si>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</si>
  <si>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</si>
  <si>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</si>
  <si>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</si>
  <si>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</si>
  <si>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</si>
  <si>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</si>
  <si>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</si>
  <si>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</si>
  <si>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</si>
  <si>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</si>
  <si>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</si>
  <si>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</si>
  <si>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</si>
  <si>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</si>
  <si>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</si>
  <si>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</si>
  <si>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</si>
  <si>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</si>
  <si>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</si>
  <si>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</si>
  <si>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</si>
  <si>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</si>
  <si>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</si>
  <si>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</si>
  <si>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</si>
  <si>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</si>
  <si>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</si>
  <si>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</si>
  <si>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</si>
  <si>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</si>
  <si>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</si>
  <si>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</si>
  <si>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</si>
  <si>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</si>
  <si>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</si>
  <si>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</si>
  <si>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</si>
  <si>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</si>
  <si>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</si>
  <si>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</si>
  <si>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</si>
  <si>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</si>
  <si>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</si>
  <si>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</si>
  <si>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</si>
  <si>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</si>
  <si>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</si>
  <si>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</si>
  <si>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</si>
  <si>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</si>
  <si>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</si>
  <si>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</si>
  <si>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</si>
  <si>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</si>
  <si>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</si>
  <si>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</si>
  <si>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</si>
  <si>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</si>
  <si>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</si>
  <si>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</si>
  <si>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</si>
  <si>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</si>
  <si>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</si>
  <si>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</si>
  <si>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</si>
  <si>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</si>
  <si>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</si>
  <si>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</si>
  <si>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</si>
  <si>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</si>
  <si>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</si>
  <si>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</si>
  <si>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</si>
  <si>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</si>
  <si>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</si>
  <si>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</si>
  <si>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</si>
  <si>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</si>
  <si>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</si>
  <si>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</si>
  <si>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</si>
  <si>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</si>
  <si>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</si>
  <si>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</si>
  <si>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</si>
  <si>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</si>
  <si>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</si>
  <si>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</si>
  <si>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</si>
  <si>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</si>
  <si>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</si>
  <si>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</si>
  <si>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</si>
  <si>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</si>
  <si>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</si>
  <si>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</si>
  <si>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</si>
  <si>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</si>
  <si>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</si>
  <si>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</si>
  <si>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</si>
  <si>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</si>
  <si>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</si>
  <si>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</si>
  <si>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</si>
  <si>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</si>
  <si>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</si>
  <si>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</si>
  <si>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</si>
  <si>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</si>
  <si>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</si>
  <si>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</si>
  <si>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</si>
  <si>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</si>
  <si>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</si>
  <si>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</si>
  <si>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</si>
  <si>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</si>
  <si>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</si>
  <si>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</si>
  <si>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</si>
  <si>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</si>
  <si>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</si>
  <si>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</si>
  <si>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</si>
  <si>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</si>
  <si>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</si>
  <si>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</si>
  <si>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</si>
  <si>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</si>
  <si>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</si>
  <si>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</si>
  <si>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</si>
  <si>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</si>
  <si>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</si>
  <si>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</si>
  <si>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</si>
  <si>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</si>
  <si>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</si>
  <si>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</si>
  <si>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</si>
  <si>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</si>
  <si>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</si>
  <si>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</si>
  <si>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</si>
  <si>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</si>
  <si>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</si>
  <si>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</si>
  <si>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</si>
  <si>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</si>
  <si>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</si>
  <si>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</si>
  <si>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</si>
  <si>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</si>
  <si>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</si>
  <si>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</si>
  <si>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</si>
  <si>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</si>
  <si>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</si>
  <si>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</si>
  <si>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</si>
  <si>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</si>
  <si>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</si>
  <si>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</si>
  <si>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</si>
  <si>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</si>
  <si>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</si>
  <si>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</si>
  <si>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</si>
  <si>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</si>
  <si>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</si>
  <si>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</si>
  <si>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</si>
  <si>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</si>
  <si>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</si>
  <si>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</si>
  <si>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</si>
  <si>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</si>
  <si>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</si>
  <si>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</si>
  <si>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</si>
  <si>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</si>
  <si>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</si>
  <si>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</si>
  <si>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</si>
  <si>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</si>
  <si>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</si>
  <si>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</si>
  <si>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</si>
  <si>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</si>
  <si>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</si>
  <si>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</si>
  <si>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</si>
  <si>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</si>
  <si>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</si>
  <si>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</si>
  <si>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</si>
  <si>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</si>
  <si>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</si>
  <si>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</si>
  <si>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</si>
  <si>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</si>
  <si>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</si>
  <si>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</si>
  <si>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</si>
  <si>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</si>
  <si>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</si>
  <si>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</si>
  <si>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</si>
  <si>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</si>
  <si>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</si>
  <si>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</si>
  <si>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</si>
  <si>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</si>
  <si>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</si>
  <si>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</si>
  <si>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</si>
  <si>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</si>
  <si>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</si>
  <si>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</si>
  <si>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</si>
  <si>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</si>
  <si>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</si>
  <si>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</si>
  <si>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</si>
  <si>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</si>
  <si>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</si>
  <si>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</si>
  <si>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</si>
  <si>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</si>
  <si>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</si>
  <si>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</si>
  <si>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</si>
  <si>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</si>
  <si>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</si>
  <si>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</si>
  <si>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</si>
  <si>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</si>
  <si>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</si>
  <si>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</si>
  <si>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</si>
  <si>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</si>
  <si>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</si>
  <si>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</si>
  <si>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</si>
  <si>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</si>
  <si>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</si>
  <si>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</si>
  <si>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</si>
  <si>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</si>
  <si>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</si>
  <si>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</si>
  <si>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</si>
  <si>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</si>
  <si>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</si>
  <si>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</si>
  <si>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</si>
  <si>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</si>
  <si>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</si>
  <si>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</si>
  <si>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</si>
  <si>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</si>
  <si>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</si>
  <si>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</si>
  <si>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</si>
  <si>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</si>
  <si>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</si>
  <si>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</si>
  <si>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</si>
  <si>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</si>
  <si>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</si>
  <si>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</si>
  <si>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</si>
  <si>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</si>
  <si>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</si>
  <si>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</si>
  <si>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</si>
  <si>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</si>
  <si>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</si>
  <si>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</si>
  <si>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</si>
  <si>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</si>
  <si>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</si>
  <si>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</si>
  <si>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</si>
  <si>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</si>
  <si>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</si>
  <si>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</si>
  <si>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</si>
  <si>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</si>
  <si>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</si>
  <si>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</si>
  <si>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</si>
  <si>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</si>
  <si>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</si>
  <si>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</si>
  <si>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</si>
  <si>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</si>
  <si>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</si>
  <si>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</si>
  <si>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</si>
  <si>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</si>
  <si>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</si>
  <si>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</si>
  <si>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</si>
  <si>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</si>
  <si>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</si>
  <si>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</si>
  <si>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</si>
  <si>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</si>
  <si>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</si>
  <si>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</si>
  <si>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</si>
  <si>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</si>
  <si>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</si>
  <si>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</si>
  <si>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</si>
  <si>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</si>
  <si>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</si>
  <si>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</si>
  <si>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</si>
  <si>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</si>
  <si>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</si>
  <si>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</si>
  <si>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</si>
  <si>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</si>
  <si>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</si>
  <si>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</si>
  <si>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</si>
  <si>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</si>
  <si>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</si>
  <si>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</si>
  <si>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</si>
  <si>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</si>
  <si>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</si>
  <si>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</si>
  <si>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</si>
  <si>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</si>
  <si>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</si>
  <si>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</si>
  <si>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</si>
  <si>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</si>
  <si>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</si>
  <si>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</si>
  <si>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</si>
  <si>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</si>
  <si>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</si>
  <si>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</si>
  <si>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</si>
  <si>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</si>
  <si>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</si>
  <si>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</si>
  <si>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</si>
  <si>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</si>
  <si>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</si>
  <si>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</si>
  <si>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</si>
  <si>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</si>
  <si>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</si>
  <si>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</si>
  <si>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</si>
  <si>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</si>
  <si>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</si>
  <si>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</si>
  <si>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</si>
  <si>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</si>
  <si>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</si>
  <si>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</si>
  <si>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</si>
  <si>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</si>
  <si>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</si>
  <si>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</si>
  <si>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</si>
  <si>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</si>
  <si>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</si>
  <si>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</si>
  <si>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</si>
  <si>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</si>
  <si>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</si>
  <si>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</si>
  <si>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</si>
  <si>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</si>
  <si>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</si>
  <si>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</si>
  <si>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</si>
  <si>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</si>
  <si>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</si>
  <si>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</si>
  <si>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</si>
  <si>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</si>
  <si>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</si>
  <si>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</si>
  <si>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</si>
  <si>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</si>
  <si>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</si>
  <si>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</si>
  <si>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</si>
  <si>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</si>
  <si>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</si>
  <si>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</si>
  <si>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</si>
  <si>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</si>
  <si>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</si>
  <si>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</si>
  <si>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</si>
  <si>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</si>
  <si>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</si>
  <si>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</si>
  <si>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</si>
  <si>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</si>
  <si>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</si>
  <si>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</si>
  <si>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</si>
  <si>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</si>
  <si>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</si>
  <si>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</si>
  <si>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</si>
  <si>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</si>
  <si>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</si>
  <si>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</si>
  <si>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</si>
  <si>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</si>
  <si>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</si>
  <si>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</si>
  <si>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</si>
  <si>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</si>
  <si>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</si>
  <si>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</si>
  <si>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</si>
  <si>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</si>
  <si>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</si>
  <si>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</si>
  <si>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</si>
  <si>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</si>
  <si>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</si>
  <si>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</si>
  <si>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</si>
  <si>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</si>
  <si>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</si>
  <si>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</si>
  <si>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</si>
  <si>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</si>
  <si>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</si>
  <si>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</si>
  <si>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</si>
  <si>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</si>
  <si>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</si>
  <si>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</si>
  <si>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</si>
  <si>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</si>
  <si>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</si>
  <si>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</si>
  <si>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</si>
  <si>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</si>
  <si>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</si>
  <si>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</si>
  <si>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</si>
  <si>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</si>
  <si>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</si>
  <si>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</si>
  <si>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</si>
  <si>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</si>
  <si>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</si>
  <si>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</si>
  <si>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</si>
  <si>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</si>
  <si>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</si>
  <si>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</si>
  <si>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</si>
  <si>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</si>
  <si>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</si>
  <si>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</si>
  <si>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</si>
  <si>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</si>
  <si>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</si>
  <si>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</si>
  <si>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</si>
  <si>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</si>
  <si>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</si>
  <si>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</si>
  <si>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</si>
  <si>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</si>
  <si>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</si>
  <si>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</si>
  <si>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</si>
  <si>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</si>
  <si>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</si>
  <si>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</si>
  <si>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</si>
  <si>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</si>
  <si>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</si>
  <si>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</si>
  <si>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</si>
  <si>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</si>
  <si>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</si>
  <si>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</si>
  <si>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</si>
  <si>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</si>
  <si>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</si>
  <si>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</si>
  <si>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</si>
  <si>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</si>
  <si>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</si>
  <si>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</si>
  <si>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</si>
  <si>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</si>
  <si>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</si>
  <si>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</si>
  <si>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</si>
  <si>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</si>
  <si>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</si>
  <si>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</si>
  <si>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</si>
  <si>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</si>
  <si>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</si>
  <si>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</si>
  <si>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</si>
  <si>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</si>
  <si>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</si>
  <si>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</si>
  <si>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</si>
  <si>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</si>
  <si>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</si>
  <si>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</si>
  <si>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</si>
  <si>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</si>
  <si>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</si>
  <si>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</si>
  <si>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</si>
  <si>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</si>
  <si>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</si>
  <si>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</si>
  <si>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</si>
  <si>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</si>
  <si>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</si>
  <si>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</si>
  <si>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</si>
  <si>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</si>
  <si>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</si>
  <si>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</si>
  <si>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</si>
  <si>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</si>
  <si>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</si>
  <si>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</si>
  <si>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</si>
  <si>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</si>
  <si>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</si>
  <si>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</si>
  <si>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</si>
  <si>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</si>
  <si>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</si>
  <si>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</si>
  <si>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</si>
  <si>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</si>
  <si>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</si>
  <si>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</si>
  <si>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</si>
  <si>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</si>
  <si>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</si>
  <si>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</si>
  <si>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</si>
  <si>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</si>
  <si>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</si>
  <si>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</si>
  <si>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</si>
  <si>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</si>
  <si>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</si>
  <si>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</si>
  <si>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</si>
  <si>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</si>
  <si>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</si>
  <si>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</si>
  <si>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</si>
  <si>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</si>
  <si>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</si>
  <si>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</si>
  <si>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</si>
  <si>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</si>
  <si>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</si>
  <si>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</si>
  <si>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</si>
  <si>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</si>
  <si>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</si>
  <si>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</si>
  <si>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</si>
  <si>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</si>
  <si>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</si>
  <si>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</si>
  <si>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</si>
  <si>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</si>
  <si>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</si>
  <si>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</si>
  <si>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</si>
  <si>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</si>
  <si>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</si>
  <si>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</si>
  <si>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</si>
  <si>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</si>
  <si>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</si>
  <si>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</si>
  <si>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</si>
  <si>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</si>
  <si>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</si>
  <si>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</si>
  <si>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</si>
  <si>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</si>
  <si>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</si>
  <si>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</si>
  <si>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</si>
  <si>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</si>
  <si>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</si>
  <si>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</si>
  <si>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</si>
  <si>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</si>
  <si>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</si>
  <si>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</si>
  <si>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</si>
  <si>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</si>
  <si>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</si>
  <si>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</si>
  <si>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</si>
  <si>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</si>
  <si>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</si>
  <si>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</si>
  <si>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</si>
  <si>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</si>
  <si>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</si>
  <si>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</si>
  <si>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</si>
  <si>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</si>
  <si>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</si>
  <si>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</si>
  <si>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</si>
  <si>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</si>
  <si>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</si>
  <si>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</si>
  <si>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</si>
  <si>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</si>
  <si>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</si>
  <si>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</si>
  <si>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</si>
  <si>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</si>
  <si>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</si>
  <si>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</si>
  <si>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</si>
  <si>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</si>
  <si>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</si>
  <si>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</si>
  <si>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</si>
  <si>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</si>
  <si>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</si>
  <si>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</si>
  <si>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</si>
  <si>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</si>
  <si>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</si>
  <si>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</si>
  <si>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</si>
  <si>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</si>
  <si>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</si>
  <si>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</si>
  <si>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</si>
  <si>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</si>
  <si>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</si>
  <si>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</si>
  <si>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</si>
  <si>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</si>
  <si>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</si>
  <si>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</si>
  <si>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</si>
  <si>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</si>
  <si>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</si>
  <si>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</si>
  <si>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</si>
  <si>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</si>
  <si>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</si>
  <si>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</si>
  <si>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</si>
  <si>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</si>
  <si>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</si>
  <si>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</si>
  <si>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</si>
  <si>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</si>
  <si>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</si>
  <si>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</si>
  <si>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</si>
  <si>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</si>
  <si>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</si>
  <si>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</si>
  <si>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</si>
  <si>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</si>
  <si>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</si>
  <si>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</si>
  <si>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</si>
  <si>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</si>
  <si>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</si>
  <si>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</si>
  <si>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</si>
  <si>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</si>
  <si>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</si>
  <si>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</si>
  <si>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</si>
  <si>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</si>
  <si>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</si>
  <si>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</si>
  <si>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</si>
  <si>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</si>
  <si>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</si>
  <si>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</si>
  <si>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</si>
  <si>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</si>
  <si>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</si>
  <si>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</si>
  <si>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</si>
  <si>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</si>
  <si>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</si>
  <si>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</si>
  <si>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</si>
  <si>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</si>
  <si>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</si>
  <si>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</si>
  <si>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</si>
  <si>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</si>
  <si>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</si>
  <si>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</si>
  <si>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</si>
  <si>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</si>
  <si>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</si>
  <si>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</si>
  <si>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</si>
  <si>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</si>
  <si>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</si>
  <si>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</si>
  <si>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</si>
  <si>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</si>
  <si>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</si>
  <si>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</si>
  <si>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</si>
  <si>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</si>
  <si>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</si>
  <si>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</si>
  <si>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</si>
  <si>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</si>
  <si>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</si>
  <si>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</si>
  <si>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</si>
  <si>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</si>
  <si>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</si>
  <si>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</si>
  <si>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</si>
  <si>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</si>
  <si>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</si>
  <si>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</si>
  <si>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</si>
  <si>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</si>
  <si>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</si>
  <si>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</si>
  <si>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</si>
  <si>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</si>
  <si>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</si>
  <si>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</si>
  <si>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</si>
  <si>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</si>
  <si>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</si>
  <si>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</si>
  <si>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</si>
  <si>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</si>
  <si>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</si>
  <si>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</si>
  <si>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</si>
  <si>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</si>
  <si>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</si>
  <si>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</si>
  <si>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</si>
  <si>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</si>
  <si>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</si>
  <si>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</si>
  <si>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</si>
  <si>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</si>
  <si>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</si>
  <si>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</si>
  <si>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</si>
  <si>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</si>
  <si>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</si>
  <si>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</si>
  <si>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</si>
  <si>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</si>
  <si>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</si>
  <si>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</si>
  <si>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</si>
  <si>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</si>
  <si>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</si>
  <si>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</si>
  <si>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</si>
  <si>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</si>
  <si>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</si>
  <si>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</si>
  <si>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</si>
  <si>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</si>
  <si>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</si>
  <si>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</si>
  <si>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</si>
  <si>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</si>
  <si>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</si>
  <si>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</si>
  <si>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</si>
  <si>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</si>
  <si>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</si>
  <si>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</si>
  <si>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</si>
  <si>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</si>
  <si>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</si>
  <si>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</si>
  <si>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</si>
  <si>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</si>
  <si>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</si>
  <si>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</si>
  <si>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</si>
  <si>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</si>
  <si>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</si>
  <si>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</si>
  <si>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</si>
  <si>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</si>
  <si>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</si>
  <si>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</si>
  <si>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</si>
  <si>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</si>
  <si>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</si>
  <si>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</si>
  <si>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</si>
  <si>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</si>
  <si>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</si>
  <si>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</si>
  <si>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</si>
  <si>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</si>
  <si>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</si>
  <si>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</si>
  <si>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</si>
  <si>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</si>
  <si>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</si>
  <si>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</si>
  <si>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</si>
  <si>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</si>
  <si>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</si>
  <si>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</si>
  <si>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</si>
  <si>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</si>
  <si>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</si>
  <si>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</si>
  <si>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</si>
  <si>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</si>
  <si>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</si>
  <si>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</si>
  <si>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</si>
  <si>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</si>
  <si>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</si>
  <si>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</si>
  <si>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</si>
  <si>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</si>
  <si>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</si>
  <si>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</si>
  <si>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</si>
  <si>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</si>
  <si>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</si>
  <si>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</si>
  <si>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</si>
  <si>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</si>
  <si>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</si>
  <si>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</si>
  <si>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</si>
  <si>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</si>
  <si>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</si>
  <si>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</si>
  <si>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</si>
  <si>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</si>
  <si>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</si>
  <si>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</si>
  <si>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</si>
  <si>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</si>
  <si>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</si>
  <si>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</si>
  <si>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</si>
  <si>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</si>
  <si>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</si>
  <si>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</si>
  <si>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</si>
  <si>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</si>
  <si>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</si>
  <si>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</si>
  <si>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</si>
  <si>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</si>
  <si>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</si>
  <si>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</si>
  <si>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</si>
  <si>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</si>
  <si>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</si>
  <si>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</si>
  <si>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</si>
  <si>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</si>
  <si>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</si>
  <si>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</si>
  <si>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</si>
  <si>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</si>
  <si>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</si>
  <si>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</si>
  <si>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</si>
  <si>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</si>
  <si>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</si>
  <si>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</si>
  <si>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</si>
  <si>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</si>
  <si>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</si>
  <si>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</si>
  <si>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</si>
  <si>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</si>
  <si>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</si>
  <si>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</si>
  <si>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</si>
  <si>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</si>
  <si>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</si>
  <si>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</si>
  <si>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</si>
  <si>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</si>
  <si>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</si>
  <si>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</si>
  <si>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</si>
  <si>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</si>
  <si>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</si>
  <si>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</si>
  <si>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</si>
  <si>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</si>
  <si>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</si>
  <si>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</si>
  <si>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</si>
  <si>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</si>
  <si>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</si>
  <si>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</si>
  <si>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</si>
  <si>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</si>
  <si>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</si>
  <si>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</si>
  <si>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</si>
  <si>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</si>
  <si>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</si>
  <si>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</si>
  <si>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</si>
  <si>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</si>
  <si>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</si>
  <si>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</si>
  <si>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</si>
  <si>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</si>
  <si>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</si>
  <si>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</si>
  <si>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</si>
  <si>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</si>
  <si>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</si>
  <si>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</si>
  <si>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</si>
  <si>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</si>
  <si>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</si>
  <si>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</si>
  <si>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</si>
  <si>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</si>
  <si>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</si>
  <si>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</si>
  <si>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</si>
  <si>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</si>
  <si>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</si>
  <si>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</si>
  <si>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</si>
  <si>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</si>
  <si>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</si>
  <si>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</si>
  <si>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</si>
  <si>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</si>
  <si>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</si>
  <si>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</si>
  <si>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</si>
  <si>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</si>
  <si>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</si>
  <si>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</si>
  <si>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</si>
  <si>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</si>
  <si>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</si>
  <si>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</si>
  <si>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</si>
  <si>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</si>
  <si>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</si>
  <si>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</si>
  <si>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</si>
  <si>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</si>
  <si>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</si>
  <si>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</si>
  <si>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</si>
  <si>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</si>
  <si>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</si>
  <si>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</si>
  <si>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</si>
  <si>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</si>
  <si>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</si>
  <si>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</si>
  <si>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</si>
  <si>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</si>
  <si>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</si>
  <si>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</si>
  <si>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</si>
  <si>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</si>
  <si>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</si>
  <si>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</si>
  <si>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</si>
  <si>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</si>
  <si>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</si>
  <si>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</si>
  <si>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</si>
  <si>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</si>
  <si>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</si>
  <si>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</si>
  <si>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</si>
  <si>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</si>
  <si>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</si>
  <si>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</si>
  <si>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</si>
  <si>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</si>
  <si>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</si>
  <si>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</si>
  <si>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</si>
  <si>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</si>
  <si>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</si>
  <si>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</si>
  <si>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</si>
  <si>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</si>
  <si>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</si>
  <si>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</si>
  <si>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</si>
  <si>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</si>
  <si>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</si>
  <si>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</si>
  <si>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</si>
  <si>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</si>
  <si>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</si>
  <si>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</si>
  <si>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</si>
  <si>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</si>
  <si>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</si>
  <si>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</si>
  <si>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</si>
  <si>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</si>
  <si>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</si>
  <si>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</si>
  <si>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</si>
  <si>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</si>
  <si>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</si>
  <si>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</si>
  <si>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</si>
  <si>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</si>
  <si>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</si>
  <si>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</si>
  <si>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</si>
  <si>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</si>
  <si>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</si>
  <si>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</si>
  <si>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</si>
  <si>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</si>
  <si>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</si>
  <si>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</si>
  <si>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</si>
  <si>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</si>
  <si>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</si>
  <si>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</si>
  <si>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</si>
  <si>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</si>
  <si>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</si>
  <si>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</si>
  <si>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</si>
  <si>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</si>
  <si>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</si>
  <si>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</si>
  <si>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</si>
  <si>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</si>
  <si>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</si>
  <si>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</si>
  <si>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</si>
  <si>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</si>
  <si>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</si>
  <si>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</si>
  <si>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</si>
  <si>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</si>
  <si>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</si>
  <si>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</si>
  <si>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</si>
  <si>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</si>
  <si>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</si>
  <si>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</si>
  <si>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</si>
  <si>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</si>
  <si>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</si>
  <si>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</si>
  <si>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</si>
  <si>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</si>
  <si>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</si>
  <si>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</si>
  <si>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</si>
  <si>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</si>
  <si>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</si>
  <si>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</si>
  <si>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</si>
  <si>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</si>
  <si>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</si>
  <si>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</si>
  <si>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</si>
  <si>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</si>
  <si>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</si>
  <si>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</si>
  <si>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</si>
  <si>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</si>
  <si>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</si>
  <si>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</si>
  <si>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</si>
  <si>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</si>
  <si>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</si>
  <si>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</si>
  <si>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</si>
  <si>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</si>
  <si>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</si>
  <si>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</si>
  <si>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</si>
  <si>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</si>
  <si>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</si>
  <si>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</si>
  <si>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</si>
  <si>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</si>
  <si>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</si>
  <si>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</si>
  <si>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</si>
  <si>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</si>
  <si>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</si>
  <si>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</si>
  <si>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</si>
  <si>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</si>
  <si>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</si>
  <si>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</si>
  <si>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</si>
  <si>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</si>
  <si>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</si>
  <si>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</si>
  <si>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</si>
  <si>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</si>
  <si>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</si>
  <si>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</si>
  <si>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</si>
  <si>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</si>
  <si>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</si>
  <si>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</si>
  <si>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</si>
  <si>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</si>
  <si>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</si>
  <si>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</si>
  <si>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</si>
  <si>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</si>
  <si>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</si>
  <si>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</si>
  <si>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</si>
  <si>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</si>
  <si>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</si>
  <si>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</si>
  <si>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</si>
  <si>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</si>
  <si>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</si>
  <si>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</si>
  <si>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</si>
  <si>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</si>
  <si>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</si>
  <si>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</si>
  <si>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</si>
  <si>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</si>
  <si>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</si>
  <si>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</si>
  <si>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</si>
  <si>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</si>
  <si>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</si>
  <si>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</si>
  <si>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</si>
  <si>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</si>
  <si>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</si>
  <si>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</si>
  <si>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</si>
  <si>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</si>
  <si>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</si>
  <si>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</si>
  <si>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</si>
  <si>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</si>
  <si>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</si>
  <si>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</si>
  <si>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</si>
  <si>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</si>
  <si>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</si>
  <si>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</si>
  <si>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</si>
  <si>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</si>
  <si>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</si>
  <si>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</si>
  <si>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</si>
  <si>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</si>
  <si>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</si>
  <si>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</si>
  <si>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</si>
  <si>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</si>
  <si>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</si>
  <si>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</si>
  <si>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</si>
  <si>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</si>
  <si>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</si>
  <si>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</si>
  <si>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</si>
  <si>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</si>
  <si>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</si>
  <si>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</si>
  <si>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</si>
  <si>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</si>
  <si>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</si>
  <si>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</si>
  <si>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</si>
  <si>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</si>
  <si>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</si>
  <si>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</si>
  <si>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</si>
  <si>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</si>
  <si>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</si>
  <si>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</si>
  <si>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</si>
  <si>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</si>
  <si>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</si>
  <si>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</si>
  <si>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</si>
  <si>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</si>
  <si>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</si>
  <si>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</si>
  <si>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</si>
  <si>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</si>
  <si>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</si>
  <si>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</si>
  <si>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</si>
  <si>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</si>
  <si>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</si>
  <si>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</si>
  <si>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</si>
  <si>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</si>
  <si>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</si>
  <si>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</si>
  <si>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</si>
  <si>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</si>
  <si>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</si>
  <si>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</si>
  <si>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</si>
  <si>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</si>
  <si>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</si>
  <si>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</si>
  <si>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</si>
  <si>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</si>
  <si>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</si>
  <si>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</si>
  <si>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</si>
  <si>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</si>
  <si>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</si>
  <si>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</si>
  <si>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</si>
  <si>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</si>
  <si>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</si>
  <si>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</si>
  <si>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</si>
  <si>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</si>
  <si>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</si>
  <si>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</si>
  <si>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</si>
  <si>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</si>
  <si>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</si>
  <si>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</si>
  <si>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</si>
  <si>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</si>
  <si>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</si>
  <si>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</si>
  <si>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</si>
  <si>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</si>
  <si>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</si>
  <si>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</si>
  <si>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</si>
  <si>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</si>
  <si>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</si>
  <si>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</si>
  <si>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</si>
  <si>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</si>
  <si>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</si>
  <si>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</si>
  <si>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</si>
  <si>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</si>
  <si>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</si>
  <si>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</si>
  <si>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</si>
  <si>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</si>
  <si>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</si>
  <si>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</si>
  <si>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</si>
  <si>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</si>
  <si>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</si>
  <si>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</si>
  <si>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</si>
  <si>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</si>
  <si>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</si>
  <si>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</si>
  <si>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</si>
  <si>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</si>
  <si>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</si>
  <si>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</si>
  <si>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</si>
  <si>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</si>
  <si>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</si>
  <si>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</si>
  <si>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</si>
  <si>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</si>
  <si>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</si>
  <si>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</si>
  <si>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</si>
  <si>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</si>
  <si>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</si>
  <si>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</si>
  <si>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</si>
  <si>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</si>
  <si>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</si>
  <si>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</si>
  <si>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</si>
  <si>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</si>
  <si>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</si>
  <si>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</si>
  <si>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</si>
  <si>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</si>
  <si>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</si>
  <si>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</si>
  <si>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</si>
  <si>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</si>
  <si>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</si>
  <si>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</si>
  <si>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</si>
  <si>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</si>
  <si>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</si>
  <si>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</si>
  <si>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</si>
  <si>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</si>
  <si>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</si>
  <si>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</si>
  <si>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</si>
  <si>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</si>
  <si>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</si>
  <si>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</si>
  <si>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</si>
  <si>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</si>
  <si>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</si>
  <si>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</si>
  <si>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</si>
  <si>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</si>
  <si>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</si>
  <si>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</si>
  <si>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</si>
  <si>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</si>
  <si>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</si>
  <si>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</si>
  <si>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</si>
  <si>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</si>
  <si>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</si>
  <si>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</si>
  <si>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</si>
  <si>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</si>
  <si>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</si>
  <si>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</si>
  <si>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</si>
  <si>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</si>
  <si>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</si>
  <si>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</si>
  <si>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</si>
  <si>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</si>
  <si>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</si>
  <si>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</si>
  <si>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</si>
  <si>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</si>
  <si>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</si>
  <si>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</si>
  <si>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</si>
  <si>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</si>
  <si>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</si>
  <si>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</si>
  <si>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</si>
  <si>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</si>
  <si>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</si>
  <si>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</si>
  <si>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</si>
  <si>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</si>
  <si>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</si>
  <si>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</si>
  <si>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</si>
  <si>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</si>
  <si>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</si>
  <si>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</si>
  <si>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</si>
  <si>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</si>
  <si>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</si>
  <si>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</si>
  <si>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</si>
  <si>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</si>
  <si>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</si>
  <si>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</si>
  <si>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</si>
  <si>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</si>
  <si>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</si>
  <si>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</si>
  <si>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</si>
  <si>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</si>
  <si>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</si>
  <si>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</si>
  <si>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</si>
  <si>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</si>
  <si>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</si>
  <si>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</si>
  <si>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</si>
  <si>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</si>
  <si>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</si>
  <si>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</si>
  <si>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</si>
  <si>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</si>
  <si>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</si>
  <si>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</si>
  <si>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</si>
  <si>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</si>
  <si>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</si>
  <si>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</si>
  <si>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</si>
  <si>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</si>
  <si>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</si>
  <si>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</si>
  <si>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</si>
  <si>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</si>
  <si>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</si>
  <si>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</si>
  <si>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</si>
  <si>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</si>
  <si>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</si>
  <si>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</si>
  <si>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</si>
  <si>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</si>
  <si>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</si>
  <si>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</si>
  <si>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</si>
  <si>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</si>
  <si>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</si>
  <si>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</si>
  <si>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</si>
  <si>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</si>
  <si>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</si>
  <si>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</si>
  <si>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</si>
  <si>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</si>
  <si>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</si>
  <si>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</si>
  <si>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</si>
  <si>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</si>
  <si>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</si>
  <si>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</si>
  <si>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</si>
  <si>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</si>
  <si>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</si>
  <si>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</si>
  <si>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</si>
  <si>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</si>
  <si>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</si>
  <si>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</si>
  <si>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</si>
  <si>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</si>
  <si>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</si>
  <si>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</si>
  <si>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</si>
  <si>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</si>
  <si>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</si>
  <si>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</si>
  <si>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</si>
  <si>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</si>
  <si>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</si>
  <si>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</si>
  <si>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</si>
  <si>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</si>
  <si>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</si>
  <si>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</si>
  <si>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</si>
  <si>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</si>
  <si>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</si>
  <si>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</si>
  <si>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</si>
  <si>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</si>
  <si>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</si>
  <si>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</si>
  <si>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</si>
  <si>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</si>
  <si>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</si>
  <si>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</si>
  <si>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</si>
  <si>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</si>
  <si>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</si>
  <si>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</si>
  <si>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</si>
  <si>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</si>
  <si>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</si>
  <si>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</si>
  <si>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</si>
  <si>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</si>
  <si>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</si>
  <si>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</si>
  <si>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</si>
  <si>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</si>
  <si>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</si>
  <si>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</si>
  <si>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</si>
  <si>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</si>
  <si>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</si>
  <si>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</si>
  <si>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</si>
  <si>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</si>
  <si>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</si>
  <si>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</si>
  <si>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</si>
  <si>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</si>
  <si>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</si>
  <si>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</si>
  <si>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</si>
  <si>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</si>
  <si>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</si>
  <si>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</si>
  <si>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</si>
  <si>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</si>
  <si>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</si>
  <si>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</si>
  <si>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</si>
  <si>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</si>
  <si>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</si>
  <si>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</si>
  <si>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</si>
  <si>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</si>
  <si>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</si>
  <si>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</si>
  <si>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</si>
  <si>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</si>
  <si>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</si>
  <si>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</si>
  <si>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</si>
  <si>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</si>
  <si>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</si>
  <si>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</si>
  <si>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</si>
  <si>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</si>
  <si>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</si>
  <si>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</si>
  <si>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</si>
  <si>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</si>
  <si>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</si>
  <si>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</si>
  <si>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</si>
  <si>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</si>
  <si>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</si>
  <si>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</si>
  <si>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</si>
  <si>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</si>
  <si>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</si>
  <si>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</si>
  <si>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</si>
  <si>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</si>
  <si>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</si>
  <si>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</si>
  <si>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</si>
  <si>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</si>
  <si>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</si>
  <si>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</si>
  <si>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</si>
  <si>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</si>
  <si>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</si>
  <si>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</si>
  <si>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</si>
  <si>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</si>
  <si>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</si>
  <si>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</si>
  <si>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</si>
  <si>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</si>
  <si>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</si>
  <si>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</si>
  <si>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</si>
  <si>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</si>
  <si>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</si>
  <si>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</si>
  <si>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</si>
  <si>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</si>
  <si>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</si>
  <si>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</si>
  <si>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</si>
  <si>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</si>
  <si>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</si>
  <si>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</si>
  <si>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</si>
  <si>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</si>
  <si>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</si>
  <si>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</si>
  <si>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</si>
  <si>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</si>
  <si>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</si>
  <si>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</si>
  <si>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</si>
  <si>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</si>
  <si>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</si>
  <si>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</si>
  <si>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</si>
  <si>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</si>
  <si>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</si>
  <si>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</si>
  <si>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</si>
  <si>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</si>
  <si>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</si>
  <si>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</si>
  <si>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</si>
  <si>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</si>
  <si>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</si>
  <si>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</si>
  <si>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</si>
  <si>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</si>
  <si>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</si>
  <si>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</si>
  <si>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</si>
  <si>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</si>
  <si>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</si>
  <si>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</si>
  <si>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</si>
  <si>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</si>
  <si>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</si>
  <si>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</si>
  <si>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</si>
  <si>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</si>
  <si>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</si>
  <si>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</si>
  <si>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</si>
  <si>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</si>
  <si>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</si>
  <si>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</si>
  <si>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</si>
  <si>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</si>
  <si>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</si>
  <si>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</si>
  <si>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</si>
  <si>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</si>
  <si>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</si>
  <si>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</si>
  <si>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</si>
  <si>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</si>
  <si>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</si>
  <si>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</si>
  <si>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</si>
  <si>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</si>
  <si>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</si>
  <si>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</si>
  <si>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</si>
  <si>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</si>
  <si>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</si>
  <si>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</si>
  <si>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</si>
  <si>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</si>
  <si>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</si>
  <si>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</si>
  <si>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</si>
  <si>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</si>
  <si>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</si>
  <si>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</si>
  <si>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</si>
  <si>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</si>
  <si>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</si>
  <si>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</si>
  <si>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</si>
  <si>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</si>
  <si>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</si>
  <si>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</si>
  <si>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</si>
  <si>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</si>
  <si>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</si>
  <si>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</si>
  <si>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</si>
  <si>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</si>
  <si>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</si>
  <si>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</si>
  <si>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</si>
  <si>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</si>
  <si>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</si>
  <si>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</si>
  <si>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</si>
  <si>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</si>
  <si>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</si>
  <si>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</si>
  <si>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</si>
  <si>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</si>
  <si>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</si>
  <si>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</si>
  <si>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</si>
  <si>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</si>
  <si>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</si>
  <si>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</si>
  <si>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</si>
  <si>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</si>
  <si>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</si>
  <si>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</si>
  <si>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</si>
  <si>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</si>
  <si>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</si>
  <si>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</si>
  <si>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</si>
  <si>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</si>
  <si>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</si>
  <si>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</si>
  <si>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</si>
  <si>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</si>
  <si>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</si>
  <si>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</si>
  <si>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</si>
  <si>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</si>
  <si>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</si>
  <si>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</si>
  <si>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</si>
  <si>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</si>
  <si>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</si>
  <si>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</si>
  <si>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</si>
  <si>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</si>
  <si>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</si>
  <si>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</si>
  <si>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</si>
  <si>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</si>
  <si>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</si>
  <si>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</si>
  <si>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</si>
  <si>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</si>
  <si>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</si>
  <si>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</si>
  <si>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</si>
  <si>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</si>
  <si>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</si>
  <si>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</si>
  <si>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</si>
  <si>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</si>
  <si>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</si>
  <si>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</si>
  <si>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</si>
  <si>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</si>
  <si>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</si>
  <si>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</si>
  <si>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</si>
  <si>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</si>
  <si>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</si>
  <si>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</si>
  <si>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</si>
  <si>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</si>
  <si>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</si>
  <si>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</si>
  <si>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</si>
  <si>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</si>
  <si>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</si>
  <si>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</si>
  <si>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</si>
  <si>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</si>
  <si>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</si>
  <si>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</si>
  <si>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</si>
  <si>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</si>
  <si>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</si>
  <si>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</si>
  <si>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</si>
  <si>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</si>
  <si>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</si>
  <si>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</si>
  <si>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</si>
  <si>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</si>
  <si>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</si>
  <si>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</si>
  <si>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</si>
  <si>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</si>
  <si>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</si>
  <si>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</si>
  <si>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</si>
  <si>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</si>
  <si>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</si>
  <si>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</si>
  <si>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</si>
  <si>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</si>
  <si>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</si>
  <si>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</si>
  <si>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</si>
  <si>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</si>
  <si>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</si>
  <si>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</si>
  <si>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</si>
  <si>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</si>
  <si>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</si>
  <si>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</si>
  <si>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</si>
  <si>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</si>
  <si>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</si>
  <si>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</si>
  <si>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</si>
  <si>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</si>
  <si>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</si>
  <si>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</si>
  <si>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</si>
  <si>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</si>
  <si>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</si>
  <si>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</si>
  <si>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</si>
  <si>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</si>
  <si>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</si>
  <si>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</si>
  <si>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</si>
  <si>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</si>
  <si>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</si>
  <si>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</si>
  <si>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</si>
  <si>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</si>
  <si>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</si>
  <si>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</si>
  <si>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</si>
  <si>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</si>
  <si>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</si>
  <si>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</si>
  <si>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</si>
  <si>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</si>
  <si>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</si>
  <si>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</si>
  <si>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</si>
  <si>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</si>
  <si>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</si>
  <si>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</si>
  <si>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</si>
  <si>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</si>
  <si>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</si>
  <si>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</si>
  <si>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</si>
  <si>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</si>
  <si>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</si>
  <si>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</si>
  <si>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</si>
  <si>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</si>
  <si>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</si>
  <si>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</si>
  <si>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</si>
  <si>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</si>
  <si>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</si>
  <si>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</si>
  <si>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</si>
  <si>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</si>
  <si>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</si>
  <si>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</si>
  <si>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</si>
  <si>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</si>
  <si>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</si>
  <si>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</si>
  <si>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</si>
  <si>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</si>
  <si>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</si>
  <si>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</si>
  <si>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</si>
  <si>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</si>
  <si>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</si>
  <si>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</si>
  <si>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</si>
  <si>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</si>
  <si>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</si>
  <si>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</si>
  <si>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</si>
  <si>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</si>
  <si>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</si>
  <si>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</si>
  <si>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</si>
  <si>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</si>
  <si>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</si>
  <si>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</si>
  <si>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</si>
  <si>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</si>
  <si>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</si>
  <si>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</si>
  <si>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</si>
  <si>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</si>
  <si>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</si>
  <si>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</si>
  <si>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</si>
  <si>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</si>
  <si>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</si>
  <si>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</si>
  <si>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</si>
  <si>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</si>
  <si>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</si>
  <si>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</si>
  <si>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</si>
  <si>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</si>
  <si>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</si>
  <si>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</si>
  <si>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</si>
  <si>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</si>
  <si>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</si>
  <si>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</si>
  <si>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</si>
  <si>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</si>
  <si>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</si>
  <si>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</si>
  <si>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</si>
  <si>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</si>
  <si>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</si>
  <si>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</si>
  <si>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</si>
  <si>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</si>
  <si>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</si>
  <si>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</si>
  <si>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</si>
  <si>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</si>
  <si>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</si>
  <si>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</si>
  <si>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</si>
  <si>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</si>
  <si>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</si>
  <si>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</si>
  <si>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</si>
  <si>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</si>
  <si>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</si>
  <si>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</si>
  <si>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</si>
  <si>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</si>
  <si>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</si>
  <si>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</si>
  <si>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</si>
  <si>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</si>
  <si>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</si>
  <si>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</si>
  <si>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</si>
  <si>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</si>
  <si>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</si>
  <si>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</si>
  <si>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</si>
  <si>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</si>
  <si>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</si>
  <si>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</si>
  <si>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</si>
  <si>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</si>
  <si>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</si>
  <si>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</si>
  <si>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</si>
  <si>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</si>
  <si>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</si>
  <si>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</si>
  <si>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</si>
  <si>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</si>
  <si>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</si>
  <si>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</si>
  <si>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</si>
  <si>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</si>
  <si>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</si>
  <si>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</si>
  <si>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</si>
  <si>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</si>
  <si>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</si>
  <si>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</si>
  <si>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</si>
  <si>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</si>
  <si>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</si>
  <si>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</si>
  <si>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</si>
  <si>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</si>
  <si>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</si>
  <si>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</si>
  <si>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</si>
  <si>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</si>
  <si>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</si>
  <si>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</si>
  <si>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</si>
  <si>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</si>
  <si>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</si>
  <si>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</si>
  <si>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</si>
  <si>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</si>
  <si>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</si>
  <si>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</si>
  <si>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</si>
  <si>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</si>
  <si>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</si>
  <si>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</si>
  <si>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</si>
  <si>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</si>
  <si>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</si>
  <si>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</si>
  <si>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</si>
  <si>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</si>
  <si>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</si>
  <si>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</si>
  <si>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</si>
  <si>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</si>
  <si>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</si>
  <si>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</si>
  <si>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</si>
  <si>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</si>
  <si>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</si>
  <si>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</si>
  <si>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</si>
  <si>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</si>
  <si>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</si>
  <si>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</si>
  <si>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</si>
  <si>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</si>
  <si>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</si>
  <si>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</si>
  <si>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</si>
  <si>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</si>
  <si>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</si>
  <si>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</si>
  <si>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</si>
  <si>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</si>
  <si>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</si>
  <si>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</si>
  <si>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</si>
  <si>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</si>
  <si>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</si>
  <si>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</si>
  <si>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</si>
  <si>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</si>
  <si>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</si>
  <si>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</si>
  <si>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</si>
  <si>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</si>
  <si>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</si>
  <si>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</si>
  <si>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</si>
  <si>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</si>
  <si>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</si>
  <si>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</si>
  <si>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</si>
  <si>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</si>
  <si>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</si>
  <si>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</si>
  <si>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</si>
  <si>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</si>
  <si>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</si>
  <si>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</si>
  <si>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</si>
  <si>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</si>
  <si>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</si>
  <si>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</si>
  <si>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</si>
  <si>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</si>
  <si>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</si>
  <si>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</si>
  <si>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</si>
  <si>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</si>
  <si>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</si>
  <si>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</si>
  <si>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</si>
  <si>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</si>
  <si>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</si>
  <si>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</si>
  <si>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</si>
  <si>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</si>
  <si>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</si>
  <si>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</si>
  <si>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</si>
  <si>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</si>
  <si>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</si>
  <si>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</si>
  <si>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</si>
  <si>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</si>
  <si>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</si>
  <si>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</si>
  <si>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</si>
  <si>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</si>
  <si>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</si>
  <si>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</si>
  <si>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</si>
  <si>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</si>
  <si>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</si>
  <si>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</si>
  <si>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</si>
  <si>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</si>
  <si>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</si>
  <si>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</si>
  <si>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</si>
  <si>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</si>
  <si>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</si>
  <si>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</si>
  <si>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</si>
  <si>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</si>
  <si>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</si>
  <si>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</si>
  <si>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</si>
  <si>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</si>
  <si>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</si>
  <si>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</si>
  <si>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</si>
  <si>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</si>
  <si>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</si>
  <si>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</si>
  <si>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</si>
  <si>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</si>
  <si>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</si>
  <si>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</si>
  <si>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</si>
  <si>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</si>
  <si>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</si>
  <si>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</si>
  <si>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</si>
  <si>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</si>
  <si>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</si>
  <si>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</si>
  <si>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</si>
  <si>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</si>
  <si>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</si>
  <si>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</si>
  <si>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</si>
  <si>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</si>
  <si>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</si>
  <si>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</si>
  <si>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</si>
  <si>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</si>
  <si>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</si>
  <si>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</si>
  <si>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</si>
  <si>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</si>
  <si>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</si>
  <si>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</si>
  <si>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</si>
  <si>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</si>
  <si>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</si>
  <si>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</si>
  <si>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</si>
  <si>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</si>
  <si>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</si>
  <si>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</si>
  <si>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</si>
  <si>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</si>
  <si>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</si>
  <si>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</si>
  <si>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</si>
  <si>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</si>
  <si>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</si>
  <si>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</si>
  <si>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</si>
  <si>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</si>
  <si>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</si>
  <si>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</si>
  <si>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</si>
  <si>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</si>
  <si>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</si>
  <si>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</si>
  <si>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</si>
  <si>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</si>
  <si>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</si>
  <si>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</si>
  <si>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</si>
  <si>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</si>
  <si>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</si>
  <si>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</si>
  <si>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</si>
  <si>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</si>
  <si>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</si>
  <si>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</si>
  <si>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</si>
  <si>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</si>
  <si>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</si>
  <si>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</si>
  <si>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</si>
  <si>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</si>
  <si>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</si>
  <si>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</si>
  <si>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</si>
  <si>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</si>
  <si>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</si>
  <si>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</si>
  <si>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</si>
  <si>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</si>
  <si>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</si>
  <si>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</si>
  <si>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</si>
  <si>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</si>
  <si>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</si>
  <si>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</si>
  <si>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</si>
  <si>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</si>
  <si>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</si>
  <si>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</si>
  <si>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</si>
  <si>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</si>
  <si>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</si>
  <si>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</si>
  <si>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</si>
  <si>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</si>
  <si>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</si>
  <si>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</si>
  <si>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</si>
  <si>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</si>
  <si>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</si>
  <si>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</si>
  <si>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</si>
  <si>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</si>
  <si>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</si>
  <si>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</si>
  <si>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</si>
  <si>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</si>
  <si>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</si>
  <si>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</si>
  <si>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</si>
  <si>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</si>
  <si>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</si>
  <si>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</si>
  <si>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</si>
  <si>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</si>
  <si>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</si>
  <si>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</si>
  <si>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</si>
  <si>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</si>
  <si>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</si>
  <si>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</si>
  <si>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</si>
  <si>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</si>
  <si>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</si>
  <si>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</si>
  <si>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</si>
  <si>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</si>
  <si>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</si>
  <si>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</si>
  <si>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</si>
  <si>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</si>
  <si>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</si>
  <si>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</si>
  <si>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</si>
  <si>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</si>
  <si>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</si>
  <si>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</si>
  <si>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</si>
  <si>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</si>
  <si>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</si>
  <si>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</si>
  <si>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</si>
  <si>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</si>
  <si>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</si>
  <si>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</si>
  <si>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</si>
  <si>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</si>
  <si>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</si>
  <si>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</si>
  <si>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</si>
  <si>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</si>
  <si>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</si>
  <si>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</si>
  <si>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</si>
  <si>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</si>
  <si>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</si>
  <si>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</si>
  <si>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</si>
  <si>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</si>
  <si>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</si>
  <si>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</si>
  <si>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</si>
  <si>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</si>
  <si>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</si>
  <si>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</si>
  <si>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</si>
  <si>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</si>
  <si>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</si>
  <si>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</si>
  <si>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</si>
  <si>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</si>
  <si>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</si>
  <si>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</si>
  <si>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</si>
  <si>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</si>
  <si>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</si>
  <si>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</si>
  <si>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</si>
  <si>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</si>
  <si>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</si>
  <si>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</si>
  <si>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</si>
  <si>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</si>
  <si>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</si>
  <si>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</si>
  <si>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</si>
  <si>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</si>
  <si>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</si>
  <si>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</si>
  <si>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</si>
  <si>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</si>
  <si>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</si>
  <si>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</si>
  <si>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</si>
  <si>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</si>
  <si>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</si>
  <si>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</si>
  <si>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</si>
  <si>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</si>
  <si>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</si>
  <si>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</si>
  <si>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</si>
  <si>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</si>
  <si>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</si>
  <si>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</si>
  <si>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</si>
  <si>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</si>
  <si>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</si>
  <si>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</si>
  <si>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</si>
  <si>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</si>
  <si>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</si>
  <si>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</si>
  <si>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</si>
  <si>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</si>
  <si>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</si>
  <si>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</si>
  <si>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</si>
  <si>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</si>
  <si>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</si>
  <si>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</si>
  <si>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</si>
  <si>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</si>
  <si>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</si>
  <si>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</si>
  <si>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</si>
  <si>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</si>
  <si>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</si>
  <si>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</si>
  <si>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</si>
  <si>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</si>
  <si>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</si>
  <si>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</si>
  <si>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</si>
  <si>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</si>
  <si>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</si>
  <si>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</si>
  <si>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</si>
  <si>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</si>
  <si>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</si>
  <si>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</si>
  <si>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</si>
  <si>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</si>
  <si>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</si>
  <si>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</si>
  <si>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</si>
  <si>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</si>
  <si>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</si>
  <si>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</si>
  <si>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</si>
  <si>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</si>
  <si>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</si>
  <si>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</si>
  <si>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</si>
  <si>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</si>
  <si>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</si>
  <si>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</si>
  <si>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</si>
  <si>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</si>
  <si>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</si>
  <si>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</si>
  <si>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</si>
  <si>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</si>
  <si>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</si>
  <si>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</si>
  <si>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</si>
  <si>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</si>
  <si>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</si>
  <si>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</si>
  <si>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</si>
  <si>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</si>
  <si>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</si>
  <si>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</si>
  <si>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</si>
  <si>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</si>
  <si>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</si>
  <si>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</si>
  <si>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</si>
  <si>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</si>
  <si>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</si>
  <si>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</si>
  <si>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</si>
  <si>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</si>
  <si>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</si>
  <si>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</si>
  <si>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</si>
  <si>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</si>
  <si>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</si>
  <si>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</si>
  <si>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</si>
  <si>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</si>
  <si>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</si>
  <si>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</si>
  <si>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</si>
  <si>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</si>
  <si>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</si>
  <si>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</si>
  <si>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</si>
  <si>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</si>
  <si>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</si>
  <si>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</si>
  <si>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</si>
  <si>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</si>
  <si>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</si>
  <si>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</si>
  <si>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</si>
  <si>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</si>
  <si>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</si>
  <si>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</si>
  <si>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</si>
  <si>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</si>
  <si>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</si>
  <si>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</si>
  <si>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</si>
  <si>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</si>
  <si>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</si>
  <si>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</si>
  <si>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</si>
  <si>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</si>
  <si>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</si>
  <si>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</si>
  <si>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</si>
  <si>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</si>
  <si>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</si>
  <si>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</si>
  <si>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</si>
  <si>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</si>
  <si>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</si>
  <si>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</si>
  <si>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</si>
  <si>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</si>
  <si>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</si>
  <si>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</si>
  <si>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</si>
  <si>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</si>
  <si>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</si>
  <si>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</si>
  <si>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</si>
  <si>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</si>
  <si>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</si>
  <si>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</si>
  <si>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</si>
  <si>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</si>
  <si>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</si>
  <si>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</si>
  <si>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</si>
  <si>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</si>
  <si>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</si>
  <si>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</si>
  <si>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</si>
  <si>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</si>
  <si>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</si>
  <si>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</si>
  <si>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</si>
  <si>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</si>
  <si>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</si>
  <si>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</si>
  <si>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</si>
  <si>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</si>
  <si>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</si>
  <si>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</si>
  <si>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</si>
  <si>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</si>
  <si>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</si>
  <si>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</si>
  <si>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</si>
  <si>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</si>
  <si>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</si>
  <si>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</si>
  <si>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</si>
  <si>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</si>
  <si>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</si>
  <si>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</si>
  <si>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</si>
  <si>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</si>
  <si>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</si>
  <si>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</si>
  <si>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</si>
  <si>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</si>
  <si>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</si>
  <si>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</si>
  <si>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</si>
  <si>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</si>
  <si>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</si>
  <si>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</si>
  <si>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</si>
  <si>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</si>
  <si>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</si>
  <si>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</si>
  <si>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</si>
  <si>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</si>
  <si>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</si>
  <si>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</si>
  <si>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</si>
  <si>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</si>
  <si>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</si>
  <si>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</si>
  <si>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</si>
  <si>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</si>
  <si>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</si>
  <si>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</si>
  <si>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</si>
  <si>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</si>
  <si>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</si>
  <si>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</si>
  <si>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</si>
  <si>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</si>
  <si>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</si>
  <si>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</si>
  <si>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</si>
  <si>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</si>
  <si>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</si>
  <si>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</si>
  <si>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</si>
  <si>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</si>
  <si>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</si>
  <si>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</si>
  <si>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</si>
  <si>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</si>
  <si>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</si>
  <si>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</si>
  <si>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</si>
  <si>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</si>
  <si>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</si>
  <si>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</si>
  <si>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</si>
  <si>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</si>
  <si>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</si>
  <si>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</si>
  <si>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</si>
  <si>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</si>
  <si>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</si>
  <si>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</si>
  <si>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</si>
  <si>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</si>
  <si>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</si>
  <si>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</si>
  <si>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</si>
  <si>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</si>
  <si>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</si>
  <si>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</si>
  <si>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</si>
  <si>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</si>
  <si>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</si>
  <si>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</si>
  <si>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</si>
  <si>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</si>
  <si>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</si>
  <si>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</si>
  <si>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</si>
  <si>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</si>
  <si>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</si>
  <si>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</si>
  <si>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</si>
  <si>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</si>
  <si>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</si>
  <si>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</si>
  <si>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</si>
  <si>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</si>
  <si>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</si>
  <si>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</si>
  <si>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</si>
  <si>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</si>
  <si>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</si>
  <si>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</si>
  <si>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</si>
  <si>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</si>
  <si>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</si>
  <si>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</si>
  <si>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</si>
  <si>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</si>
  <si>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</si>
  <si>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</si>
  <si>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</si>
  <si>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</si>
  <si>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</si>
  <si>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</si>
  <si>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</si>
  <si>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</si>
  <si>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</si>
  <si>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</si>
  <si>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</si>
  <si>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</si>
  <si>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</si>
  <si>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</si>
  <si>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</si>
  <si>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</si>
  <si>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</si>
  <si>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</si>
  <si>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</si>
  <si>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</si>
  <si>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</si>
  <si>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</si>
  <si>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</si>
  <si>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</si>
  <si>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</si>
  <si>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</si>
  <si>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</si>
  <si>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</si>
  <si>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</si>
  <si>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</si>
  <si>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</si>
  <si>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</si>
  <si>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</si>
  <si>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</si>
  <si>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</si>
  <si>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</si>
  <si>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</si>
  <si>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</si>
  <si>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</si>
  <si>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</si>
  <si>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</si>
  <si>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</si>
  <si>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</si>
  <si>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</si>
  <si>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</si>
  <si>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</si>
  <si>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</si>
  <si>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</si>
  <si>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</si>
  <si>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</si>
  <si>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</si>
  <si>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</si>
  <si>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</si>
  <si>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</si>
  <si>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</si>
  <si>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</si>
  <si>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</si>
  <si>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</si>
  <si>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</si>
  <si>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</si>
  <si>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</si>
  <si>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</si>
  <si>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</si>
  <si>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</si>
  <si>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</si>
  <si>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</si>
  <si>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</si>
  <si>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</si>
  <si>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</si>
  <si>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</si>
  <si>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</si>
  <si>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</si>
  <si>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</si>
  <si>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</si>
  <si>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</si>
  <si>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</si>
  <si>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</si>
  <si>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</si>
  <si>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</si>
  <si>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</si>
  <si>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</si>
  <si>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</si>
  <si>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</si>
  <si>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</si>
  <si>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</si>
  <si>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</si>
  <si>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</si>
  <si>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</si>
  <si>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</si>
  <si>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</si>
  <si>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</si>
  <si>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</si>
  <si>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</si>
  <si>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</si>
  <si>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</si>
  <si>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</si>
  <si>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</si>
  <si>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</si>
  <si>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</si>
  <si>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</si>
  <si>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</si>
  <si>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</si>
  <si>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</si>
  <si>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</si>
  <si>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</si>
  <si>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</si>
  <si>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</si>
  <si>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</si>
  <si>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</si>
  <si>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</si>
  <si>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</si>
  <si>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</si>
  <si>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</si>
  <si>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</si>
  <si>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</si>
  <si>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</si>
  <si>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</si>
  <si>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</si>
  <si>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</si>
  <si>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</si>
  <si>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</si>
  <si>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</si>
  <si>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</si>
  <si>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</si>
  <si>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</si>
  <si>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</si>
  <si>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</si>
  <si>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</si>
  <si>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</si>
  <si>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</si>
  <si>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</si>
  <si>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</si>
  <si>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</si>
  <si>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</si>
  <si>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</si>
  <si>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</si>
  <si>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</si>
  <si>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</si>
  <si>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</si>
  <si>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</si>
  <si>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</si>
  <si>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</si>
  <si>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</si>
  <si>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</si>
  <si>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</si>
  <si>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</si>
  <si>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</si>
  <si>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</si>
  <si>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</si>
  <si>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</si>
  <si>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</si>
  <si>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</si>
  <si>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</si>
  <si>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</si>
  <si>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</si>
  <si>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</si>
  <si>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</si>
  <si>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</si>
  <si>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</si>
  <si>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</si>
  <si>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</si>
  <si>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</si>
  <si>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</si>
  <si>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</si>
  <si>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</si>
  <si>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</si>
  <si>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</si>
  <si>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</si>
  <si>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</si>
  <si>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</si>
  <si>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</si>
  <si>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</si>
  <si>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</si>
  <si>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</si>
  <si>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</si>
  <si>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</si>
  <si>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</si>
  <si>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</si>
  <si>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</si>
  <si>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</si>
  <si>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</si>
  <si>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</si>
  <si>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</si>
  <si>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</si>
  <si>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</si>
  <si>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</si>
  <si>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</si>
  <si>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</si>
  <si>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</si>
  <si>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</si>
  <si>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</si>
  <si>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</si>
  <si>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</si>
  <si>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</si>
  <si>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</si>
  <si>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</si>
  <si>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</si>
  <si>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</si>
  <si>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</si>
  <si>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</si>
  <si>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</si>
  <si>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</si>
  <si>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</si>
  <si>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</si>
  <si>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</si>
  <si>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</si>
  <si>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</si>
  <si>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</si>
  <si>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</si>
  <si>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</si>
  <si>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</si>
  <si>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</si>
  <si>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</si>
  <si>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</si>
  <si>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</si>
  <si>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</si>
  <si>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</si>
  <si>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</si>
  <si>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</si>
  <si>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</si>
  <si>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</si>
  <si>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</si>
  <si>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</si>
  <si>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</si>
  <si>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</si>
  <si>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</si>
  <si>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</si>
  <si>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</si>
  <si>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</si>
  <si>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</si>
  <si>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</si>
  <si>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</si>
  <si>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</si>
  <si>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</si>
  <si>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</si>
  <si>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</si>
  <si>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</si>
  <si>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</si>
  <si>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</si>
  <si>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</si>
  <si>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</si>
  <si>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</si>
  <si>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</si>
  <si>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</si>
  <si>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</si>
  <si>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</si>
  <si>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</si>
  <si>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</si>
  <si>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</si>
  <si>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</si>
  <si>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</si>
  <si>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</si>
  <si>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</si>
  <si>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</si>
  <si>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</si>
  <si>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</si>
  <si>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</si>
  <si>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</si>
  <si>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</si>
  <si>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</si>
  <si>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</si>
  <si>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</si>
  <si>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</si>
  <si>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</si>
  <si>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</si>
  <si>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</si>
  <si>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</si>
  <si>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</si>
  <si>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</si>
  <si>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</si>
  <si>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</si>
  <si>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</si>
  <si>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</si>
  <si>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</si>
  <si>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</si>
  <si>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</si>
  <si>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</si>
  <si>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</si>
  <si>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</si>
  <si>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</si>
  <si>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</si>
  <si>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</si>
  <si>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</si>
  <si>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</si>
  <si>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</si>
  <si>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</si>
  <si>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</si>
  <si>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</si>
  <si>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</si>
  <si>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</si>
  <si>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</si>
  <si>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</si>
  <si>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</si>
  <si>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</si>
  <si>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</si>
  <si>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</si>
  <si>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</si>
  <si>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</si>
  <si>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</si>
  <si>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</si>
  <si>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</si>
  <si>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</si>
  <si>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</si>
  <si>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</si>
  <si>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</si>
  <si>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</si>
  <si>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</si>
  <si>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</si>
  <si>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</si>
  <si>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</si>
  <si>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</si>
  <si>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</si>
  <si>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</si>
  <si>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</si>
  <si>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</si>
  <si>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</si>
  <si>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</si>
  <si>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</si>
  <si>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</si>
  <si>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</si>
  <si>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</si>
  <si>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</si>
  <si>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</si>
  <si>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</si>
  <si>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</si>
  <si>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</si>
  <si>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</si>
  <si>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</si>
  <si>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</si>
  <si>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</si>
  <si>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</si>
  <si>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</si>
  <si>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</si>
  <si>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</si>
  <si>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</si>
  <si>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</si>
  <si>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</si>
  <si>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</si>
  <si>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</si>
  <si>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</si>
  <si>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</si>
  <si>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</si>
  <si>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</si>
  <si>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</si>
  <si>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</si>
  <si>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</si>
  <si>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</si>
  <si>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</si>
  <si>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</si>
  <si>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</si>
  <si>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</si>
  <si>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</si>
  <si>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</si>
  <si>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</si>
  <si>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</si>
  <si>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</si>
  <si>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</si>
  <si>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</si>
  <si>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</si>
  <si>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</si>
  <si>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</si>
  <si>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</si>
  <si>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</si>
  <si>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</si>
  <si>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</si>
  <si>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</si>
  <si>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</si>
  <si>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</si>
  <si>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</si>
  <si>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</si>
  <si>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</si>
  <si>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</si>
  <si>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</si>
  <si>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</si>
  <si>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</si>
  <si>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</si>
  <si>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</si>
  <si>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</si>
  <si>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</si>
  <si>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</si>
  <si>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</si>
  <si>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</si>
  <si>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</si>
  <si>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</si>
  <si>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</si>
  <si>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</si>
  <si>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</si>
  <si>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</si>
  <si>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</si>
  <si>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</si>
  <si>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</si>
  <si>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</si>
  <si>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</si>
  <si>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</si>
  <si>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</si>
  <si>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</si>
  <si>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</si>
  <si>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</si>
  <si>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</si>
  <si>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</si>
  <si>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</si>
  <si>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</si>
  <si>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</si>
  <si>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</si>
  <si>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</si>
  <si>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</si>
  <si>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</si>
  <si>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</si>
  <si>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</si>
  <si>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</si>
  <si>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</si>
  <si>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</si>
  <si>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</si>
  <si>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</si>
  <si>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</si>
  <si>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</si>
  <si>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</si>
  <si>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</si>
  <si>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</si>
  <si>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</si>
  <si>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</si>
  <si>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</si>
  <si>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</si>
  <si>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</si>
  <si>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</si>
  <si>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</si>
  <si>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</si>
  <si>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</si>
  <si>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</si>
  <si>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</si>
  <si>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</si>
  <si>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</si>
  <si>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</si>
  <si>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</si>
  <si>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</si>
  <si>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</si>
  <si>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</si>
  <si>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</si>
  <si>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</si>
  <si>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</si>
  <si>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</si>
  <si>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</si>
  <si>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</si>
  <si>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</si>
  <si>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</si>
  <si>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</si>
  <si>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</si>
  <si>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</si>
  <si>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</si>
  <si>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</si>
  <si>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</si>
  <si>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</si>
  <si>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</si>
  <si>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</si>
  <si>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</si>
  <si>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</si>
  <si>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</si>
  <si>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</si>
  <si>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</si>
  <si>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</si>
  <si>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</si>
  <si>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</si>
  <si>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</si>
  <si>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</si>
  <si>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</si>
  <si>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</si>
  <si>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</si>
  <si>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</si>
  <si>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</si>
  <si>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</si>
  <si>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</si>
  <si>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</si>
  <si>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</si>
  <si>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</si>
  <si>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</si>
  <si>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</si>
  <si>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</si>
  <si>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</si>
  <si>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</si>
  <si>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</si>
  <si>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</si>
  <si>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</si>
  <si>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</si>
  <si>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</si>
  <si>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</si>
  <si>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</si>
  <si>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</si>
  <si>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</si>
  <si>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</si>
  <si>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</si>
  <si>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</si>
  <si>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</si>
  <si>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</si>
  <si>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</si>
  <si>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</si>
  <si>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</si>
  <si>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</si>
  <si>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</si>
  <si>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</si>
  <si>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</si>
  <si>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</si>
  <si>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</si>
  <si>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</si>
  <si>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</si>
  <si>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</si>
  <si>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</si>
  <si>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</si>
  <si>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</si>
  <si>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</si>
  <si>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</si>
  <si>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</si>
  <si>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</si>
  <si>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</si>
  <si>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</si>
  <si>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</si>
  <si>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</si>
  <si>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</si>
  <si>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</si>
  <si>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</si>
  <si>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</si>
  <si>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</si>
  <si>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</si>
  <si>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</si>
  <si>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</si>
  <si>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</si>
  <si>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</si>
  <si>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</si>
  <si>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</si>
  <si>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</si>
  <si>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</si>
  <si>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</si>
  <si>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</si>
  <si>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</si>
  <si>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</si>
  <si>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</si>
  <si>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</si>
  <si>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</si>
  <si>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</si>
  <si>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</si>
  <si>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</si>
  <si>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</si>
  <si>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</si>
  <si>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</si>
  <si>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</si>
  <si>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</si>
  <si>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</si>
  <si>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</si>
  <si>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</si>
  <si>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</si>
  <si>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</si>
  <si>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</si>
  <si>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</si>
  <si>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</si>
  <si>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</si>
  <si>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</si>
  <si>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</si>
  <si>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</si>
  <si>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</si>
  <si>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</si>
  <si>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</si>
  <si>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</si>
  <si>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</si>
  <si>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</si>
  <si>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</si>
  <si>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</si>
  <si>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</si>
  <si>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</si>
  <si>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</si>
  <si>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</si>
  <si>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</si>
  <si>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</si>
  <si>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</si>
  <si>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</si>
  <si>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</si>
  <si>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</si>
  <si>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</si>
  <si>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</si>
  <si>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</si>
  <si>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</si>
  <si>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</si>
  <si>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</si>
  <si>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</si>
  <si>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</si>
  <si>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</si>
  <si>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</si>
  <si>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</si>
  <si>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</si>
  <si>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</si>
  <si>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</si>
  <si>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</si>
  <si>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</si>
  <si>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</si>
  <si>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</si>
  <si>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</si>
  <si>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</si>
  <si>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</si>
  <si>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</si>
  <si>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</si>
  <si>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</si>
  <si>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</si>
  <si>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</si>
  <si>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</si>
  <si>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</si>
  <si>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</si>
  <si>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</si>
  <si>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</si>
  <si>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</si>
  <si>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</si>
  <si>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</si>
  <si>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</si>
  <si>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</si>
  <si>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</si>
  <si>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</si>
  <si>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</si>
  <si>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</si>
  <si>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</si>
  <si>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</si>
  <si>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</si>
  <si>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</si>
  <si>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</si>
  <si>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</si>
  <si>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</si>
  <si>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</si>
  <si>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</si>
  <si>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</si>
  <si>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</si>
  <si>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</si>
  <si>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</si>
  <si>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</si>
  <si>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</si>
  <si>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</si>
  <si>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</si>
  <si>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</si>
  <si>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</si>
  <si>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</si>
  <si>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</si>
  <si>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</si>
  <si>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</si>
  <si>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</si>
  <si>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</si>
  <si>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</si>
  <si>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</si>
  <si>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</si>
  <si>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</si>
  <si>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</si>
  <si>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</si>
  <si>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</si>
  <si>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</si>
  <si>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</si>
  <si>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</si>
  <si>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</si>
  <si>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</si>
  <si>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</si>
  <si>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</si>
  <si>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</si>
  <si>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</si>
  <si>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</si>
  <si>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</si>
  <si>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</si>
  <si>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</si>
  <si>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</si>
  <si>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</si>
  <si>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</si>
  <si>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</si>
  <si>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</si>
  <si>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</si>
  <si>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</si>
  <si>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</si>
  <si>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</si>
  <si>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</si>
  <si>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</si>
  <si>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</si>
  <si>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</si>
  <si>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</si>
  <si>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</si>
  <si>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</si>
  <si>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</si>
  <si>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</si>
  <si>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</si>
  <si>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</si>
  <si>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</si>
  <si>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</si>
  <si>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</si>
  <si>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</si>
  <si>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</si>
  <si>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</si>
  <si>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</si>
  <si>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</si>
  <si>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</si>
  <si>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</si>
  <si>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</si>
  <si>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</si>
  <si>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</si>
  <si>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</si>
  <si>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</si>
  <si>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</si>
  <si>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</si>
  <si>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</si>
  <si>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</si>
  <si>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</si>
  <si>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</si>
  <si>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</si>
  <si>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</si>
  <si>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</si>
  <si>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</si>
  <si>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</si>
  <si>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</si>
  <si>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</si>
  <si>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</si>
  <si>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</si>
  <si>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</si>
  <si>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</si>
  <si>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</si>
  <si>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</si>
  <si>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</si>
  <si>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</si>
  <si>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</si>
  <si>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</si>
  <si>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</si>
  <si>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</si>
  <si>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</si>
  <si>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</si>
  <si>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</si>
  <si>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</si>
  <si>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</si>
  <si>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</si>
  <si>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</si>
  <si>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</si>
  <si>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</si>
  <si>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</si>
  <si>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</si>
  <si>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</si>
  <si>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</si>
  <si>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</si>
  <si>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</si>
  <si>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</si>
  <si>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</si>
  <si>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</si>
  <si>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</si>
  <si>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</si>
  <si>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</si>
  <si>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</si>
  <si>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</si>
  <si>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</si>
  <si>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</si>
  <si>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</si>
  <si>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</si>
  <si>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</si>
  <si>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</si>
  <si>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</si>
  <si>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</si>
  <si>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</si>
  <si>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</si>
  <si>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</si>
  <si>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</si>
  <si>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</si>
  <si>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</si>
  <si>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</si>
  <si>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</si>
  <si>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</si>
  <si>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</si>
  <si>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</si>
  <si>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</si>
  <si>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</si>
  <si>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</si>
  <si>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</si>
  <si>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</si>
  <si>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</si>
  <si>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</si>
  <si>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</si>
  <si>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</si>
  <si>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</si>
  <si>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</si>
  <si>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</si>
  <si>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</si>
  <si>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</si>
  <si>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</si>
  <si>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</si>
  <si>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</si>
  <si>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</si>
  <si>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</si>
  <si>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</si>
  <si>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</si>
  <si>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</si>
  <si>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</si>
  <si>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</si>
  <si>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</si>
  <si>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</si>
  <si>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</si>
  <si>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</si>
  <si>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</si>
  <si>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</si>
  <si>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</si>
  <si>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</si>
  <si>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</si>
  <si>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</si>
  <si>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</si>
  <si>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</si>
  <si>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</si>
  <si>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</si>
  <si>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</si>
  <si>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</si>
  <si>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</si>
  <si>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</si>
  <si>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</si>
  <si>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</si>
  <si>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</si>
  <si>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</si>
  <si>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</si>
  <si>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</si>
  <si>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</si>
  <si>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</si>
  <si>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</si>
  <si>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</si>
  <si>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</si>
  <si>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</si>
  <si>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</si>
  <si>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</si>
  <si>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</si>
  <si>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</si>
  <si>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</si>
  <si>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</si>
  <si>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</si>
  <si>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</si>
  <si>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</si>
  <si>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</si>
  <si>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</si>
  <si>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</si>
  <si>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</si>
  <si>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</si>
  <si>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</si>
  <si>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</si>
  <si>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</si>
  <si>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</si>
  <si>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</si>
  <si>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</si>
  <si>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</si>
  <si>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</si>
  <si>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</si>
  <si>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</si>
  <si>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</si>
  <si>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</si>
  <si>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</si>
  <si>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</si>
  <si>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</si>
  <si>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</si>
  <si>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</si>
  <si>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</si>
  <si>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</si>
  <si>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</si>
  <si>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</si>
  <si>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</si>
  <si>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</si>
  <si>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</si>
  <si>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</si>
  <si>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</si>
  <si>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</si>
  <si>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</si>
  <si>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</si>
  <si>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</si>
  <si>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</si>
  <si>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</si>
  <si>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</si>
  <si>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</si>
  <si>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</si>
  <si>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</si>
  <si>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</si>
  <si>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</si>
  <si>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</si>
  <si>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</si>
  <si>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</si>
  <si>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</si>
  <si>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</si>
  <si>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</si>
  <si>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</si>
  <si>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</si>
  <si>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</si>
  <si>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</si>
  <si>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</si>
  <si>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</si>
  <si>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</si>
  <si>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</si>
  <si>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</si>
  <si>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</si>
  <si>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</si>
  <si>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</si>
  <si>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</si>
  <si>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</si>
  <si>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</si>
  <si>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</si>
  <si>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</si>
  <si>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</si>
  <si>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</si>
  <si>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</si>
  <si>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</si>
  <si>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</si>
  <si>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</si>
  <si>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</si>
  <si>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</si>
  <si>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</si>
  <si>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</si>
  <si>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</si>
  <si>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</si>
  <si>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</si>
  <si>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</si>
  <si>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</si>
  <si>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</si>
  <si>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</si>
  <si>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</si>
  <si>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</si>
  <si>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</si>
  <si>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</si>
  <si>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</si>
  <si>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</si>
  <si>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</si>
  <si>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</si>
  <si>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</si>
  <si>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</si>
  <si>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</si>
  <si>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</si>
  <si>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</si>
  <si>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</si>
  <si>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</si>
  <si>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</si>
  <si>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</si>
  <si>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</si>
  <si>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</si>
  <si>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</si>
  <si>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</si>
  <si>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</si>
  <si>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</si>
  <si>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</si>
  <si>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</si>
  <si>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</si>
  <si>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</si>
  <si>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</si>
  <si>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</si>
  <si>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</si>
  <si>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</si>
  <si>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</si>
  <si>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</si>
  <si>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</si>
  <si>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</si>
  <si>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</si>
  <si>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</si>
  <si>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</si>
  <si>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</si>
  <si>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</si>
  <si>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</si>
  <si>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</si>
  <si>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</si>
  <si>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</si>
  <si>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</si>
  <si>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</si>
  <si>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</si>
  <si>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</si>
  <si>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</si>
  <si>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</si>
  <si>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</si>
  <si>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</si>
  <si>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</si>
  <si>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</si>
  <si>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</si>
  <si>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</si>
  <si>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</si>
  <si>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</si>
  <si>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</si>
  <si>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</si>
  <si>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</si>
  <si>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</si>
  <si>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</si>
  <si>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</si>
  <si>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</si>
  <si>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</si>
  <si>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</si>
  <si>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</si>
  <si>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</si>
  <si>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</si>
  <si>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</si>
  <si>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</si>
  <si>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</si>
  <si>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</si>
  <si>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</si>
  <si>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</si>
  <si>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</si>
  <si>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</si>
  <si>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</si>
  <si>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</si>
  <si>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</si>
  <si>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</si>
  <si>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</si>
  <si>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</si>
  <si>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</si>
  <si>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</si>
  <si>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</si>
  <si>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</si>
  <si>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</si>
  <si>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</si>
  <si>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</si>
  <si>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</si>
  <si>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</si>
  <si>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</si>
  <si>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</si>
  <si>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</si>
  <si>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</si>
  <si>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</si>
  <si>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</si>
  <si>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</si>
  <si>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</si>
  <si>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</si>
  <si>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</si>
  <si>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</si>
  <si>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</si>
  <si>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</si>
  <si>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</si>
  <si>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</si>
  <si>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</si>
  <si>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</si>
  <si>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</si>
  <si>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</si>
  <si>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</si>
  <si>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</si>
  <si>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</si>
  <si>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</si>
  <si>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</si>
  <si>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</si>
  <si>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</si>
  <si>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</si>
  <si>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</si>
  <si>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</si>
  <si>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</si>
  <si>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</si>
  <si>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</si>
  <si>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</si>
  <si>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</si>
  <si>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</si>
  <si>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</si>
  <si>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</si>
  <si>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</si>
  <si>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</si>
  <si>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</si>
  <si>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</si>
  <si>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</si>
  <si>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</si>
  <si>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</si>
  <si>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</si>
  <si>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</si>
  <si>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</si>
  <si>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</si>
  <si>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</si>
  <si>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</si>
  <si>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</si>
  <si>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</si>
  <si>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</si>
  <si>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</si>
  <si>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</si>
  <si>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</si>
  <si>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</si>
  <si>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</si>
  <si>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</si>
  <si>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</si>
  <si>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</si>
  <si>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</si>
  <si>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</si>
  <si>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</si>
  <si>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</si>
  <si>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</si>
  <si>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</si>
  <si>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</si>
  <si>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</si>
  <si>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</si>
  <si>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</si>
  <si>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</si>
  <si>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</si>
  <si>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</si>
  <si>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</si>
  <si>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</si>
  <si>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</si>
  <si>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</si>
  <si>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</si>
  <si>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</si>
  <si>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</si>
  <si>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</si>
  <si>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</si>
  <si>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</si>
  <si>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</si>
  <si>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</si>
  <si>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</si>
  <si>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</si>
  <si>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</si>
  <si>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</si>
  <si>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</si>
  <si>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</si>
  <si>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</si>
  <si>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</si>
  <si>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</si>
  <si>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</si>
  <si>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</si>
  <si>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</si>
  <si>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</si>
  <si>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</si>
  <si>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</si>
  <si>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</si>
  <si>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</si>
  <si>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</si>
  <si>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</si>
  <si>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</si>
  <si>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</si>
  <si>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</si>
  <si>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</si>
  <si>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</si>
  <si>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</si>
  <si>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</si>
  <si>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</si>
  <si>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</si>
  <si>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</si>
  <si>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</si>
  <si>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</si>
  <si>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</si>
  <si>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</si>
  <si>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</si>
  <si>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</si>
  <si>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</si>
  <si>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</si>
  <si>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</si>
  <si>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</si>
  <si>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</si>
  <si>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</si>
  <si>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</si>
  <si>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</si>
  <si>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</si>
  <si>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</si>
  <si>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</si>
  <si>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</si>
  <si>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</si>
  <si>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</si>
  <si>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</si>
  <si>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</si>
  <si>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</si>
  <si>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</si>
  <si>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</si>
  <si>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</si>
  <si>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</si>
  <si>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</si>
  <si>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</si>
  <si>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</si>
  <si>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</si>
  <si>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</si>
  <si>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</si>
  <si>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</si>
  <si>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</si>
  <si>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</si>
  <si>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</si>
  <si>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</si>
  <si>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</si>
  <si>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</si>
  <si>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</si>
  <si>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</si>
  <si>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</si>
  <si>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</si>
  <si>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</si>
  <si>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</si>
  <si>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</si>
  <si>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</si>
  <si>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</si>
  <si>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</si>
  <si>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</si>
  <si>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</si>
  <si>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</si>
  <si>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</si>
  <si>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</si>
  <si>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</si>
  <si>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</si>
  <si>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</si>
  <si>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</si>
  <si>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</si>
  <si>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</si>
  <si>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</si>
  <si>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</si>
  <si>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</si>
  <si>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</si>
  <si>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</si>
  <si>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</si>
  <si>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</si>
  <si>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</si>
  <si>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</si>
  <si>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</si>
  <si>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</si>
  <si>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</si>
  <si>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</si>
  <si>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</si>
  <si>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</si>
  <si>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</si>
  <si>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</si>
  <si>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</si>
  <si>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</si>
  <si>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</si>
  <si>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</si>
  <si>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</si>
  <si>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</si>
  <si>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</si>
  <si>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</si>
  <si>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</si>
  <si>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</si>
  <si>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</si>
  <si>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</si>
  <si>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</si>
  <si>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</si>
  <si>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</si>
  <si>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</si>
  <si>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</si>
  <si>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</si>
  <si>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</si>
  <si>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</si>
  <si>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</si>
  <si>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</si>
  <si>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</si>
  <si>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</si>
  <si>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</si>
  <si>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</si>
  <si>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</si>
  <si>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</si>
  <si>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</si>
  <si>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</si>
  <si>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</si>
  <si>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</si>
  <si>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</si>
  <si>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</si>
  <si>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</si>
  <si>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</si>
  <si>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</si>
  <si>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</si>
  <si>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</si>
  <si>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</si>
  <si>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</si>
  <si>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</si>
  <si>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</si>
  <si>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</si>
  <si>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</si>
  <si>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</si>
  <si>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</si>
  <si>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</si>
  <si>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</si>
  <si>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</si>
  <si>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</si>
  <si>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</si>
  <si>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</si>
  <si>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</si>
  <si>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</si>
  <si>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</si>
  <si>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</si>
  <si>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</si>
  <si>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</si>
  <si>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</si>
  <si>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</si>
  <si>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</si>
  <si>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</si>
  <si>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</si>
  <si>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</si>
  <si>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</si>
  <si>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</si>
  <si>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</si>
  <si>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</si>
  <si>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</si>
  <si>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</si>
  <si>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</si>
  <si>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</si>
  <si>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</si>
  <si>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</si>
  <si>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</si>
  <si>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</si>
  <si>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</si>
  <si>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</si>
  <si>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</si>
  <si>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</si>
  <si>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</si>
  <si>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</si>
  <si>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</si>
  <si>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</si>
  <si>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</si>
  <si>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</si>
  <si>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</si>
  <si>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</si>
  <si>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</si>
  <si>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</si>
  <si>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</si>
  <si>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</si>
  <si>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</si>
  <si>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</si>
  <si>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</si>
  <si>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</si>
  <si>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</si>
  <si>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</si>
  <si>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</si>
  <si>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</si>
  <si>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</si>
  <si>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</si>
  <si>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</si>
  <si>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</si>
  <si>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</si>
  <si>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</si>
  <si>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</si>
  <si>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</si>
  <si>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</si>
  <si>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</si>
  <si>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</si>
  <si>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</si>
  <si>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</si>
  <si>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</si>
  <si>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</si>
  <si>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</si>
  <si>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</si>
  <si>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</si>
  <si>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</si>
  <si>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</si>
  <si>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</si>
  <si>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</si>
  <si>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</si>
  <si>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</si>
  <si>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</si>
  <si>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</si>
  <si>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</si>
  <si>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</si>
  <si>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</si>
  <si>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</si>
  <si>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</si>
  <si>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</si>
  <si>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</si>
  <si>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</si>
  <si>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</si>
  <si>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</si>
  <si>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</si>
  <si>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</si>
  <si>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</si>
  <si>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</si>
  <si>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</si>
  <si>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</si>
  <si>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</si>
  <si>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</si>
  <si>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</si>
  <si>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</si>
  <si>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</si>
  <si>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</si>
  <si>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</si>
  <si>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</si>
  <si>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</si>
  <si>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</si>
  <si>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</si>
  <si>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</si>
  <si>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</si>
  <si>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</si>
  <si>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</si>
  <si>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</si>
  <si>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</si>
  <si>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</si>
  <si>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</si>
  <si>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</si>
  <si>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</si>
  <si>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</si>
  <si>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</si>
  <si>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</si>
  <si>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</si>
  <si>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</si>
  <si>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</si>
  <si>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</si>
  <si>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</si>
  <si>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</si>
  <si>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</si>
  <si>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</si>
  <si>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</si>
  <si>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</si>
  <si>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</si>
  <si>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</si>
  <si>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</si>
  <si>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</si>
  <si>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</si>
  <si>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</si>
  <si>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</si>
  <si>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</si>
  <si>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</si>
  <si>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</si>
  <si>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</si>
  <si>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</si>
  <si>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</si>
  <si>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</si>
  <si>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</si>
  <si>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</si>
  <si>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</si>
  <si>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</si>
  <si>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</si>
  <si>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</si>
  <si>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</si>
  <si>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</si>
  <si>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</si>
  <si>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</si>
  <si>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</si>
  <si>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</si>
  <si>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</si>
  <si>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</si>
  <si>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</si>
  <si>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</si>
  <si>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</si>
  <si>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</si>
  <si>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</si>
  <si>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</si>
  <si>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</si>
  <si>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</si>
  <si>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</si>
  <si>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</si>
  <si>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</si>
  <si>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</si>
  <si>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</si>
  <si>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</si>
  <si>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</si>
  <si>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</si>
  <si>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</si>
  <si>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</si>
  <si>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</si>
  <si>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</si>
  <si>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</si>
  <si>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</si>
  <si>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</si>
  <si>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</si>
  <si>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</si>
  <si>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</si>
  <si>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</si>
  <si>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</si>
  <si>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</si>
  <si>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</si>
  <si>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</si>
  <si>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</si>
  <si>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</si>
  <si>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</si>
  <si>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</si>
  <si>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</si>
  <si>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</si>
  <si>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</si>
  <si>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</si>
  <si>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</si>
  <si>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</si>
  <si>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</si>
  <si>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</si>
  <si>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</si>
  <si>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</si>
  <si>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</si>
  <si>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</si>
  <si>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</si>
  <si>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</si>
  <si>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</si>
  <si>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</si>
  <si>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</si>
  <si>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</si>
  <si>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</si>
  <si>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</si>
  <si>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</si>
  <si>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</si>
  <si>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</si>
  <si>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</si>
  <si>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</si>
  <si>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</si>
  <si>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</si>
  <si>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</si>
  <si>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</si>
  <si>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</si>
  <si>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</si>
  <si>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</si>
  <si>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</si>
  <si>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</si>
  <si>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</si>
  <si>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</si>
  <si>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</si>
  <si>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</si>
  <si>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</si>
  <si>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</si>
  <si>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</si>
  <si>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</si>
  <si>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</si>
  <si>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</si>
  <si>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</si>
  <si>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</si>
  <si>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</si>
  <si>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</si>
  <si>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</si>
  <si>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</si>
  <si>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</si>
  <si>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</si>
  <si>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</si>
  <si>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</si>
  <si>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</si>
  <si>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</si>
  <si>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</si>
  <si>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</si>
  <si>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</si>
  <si>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</si>
  <si>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</si>
  <si>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</si>
  <si>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</si>
  <si>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</si>
  <si>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</si>
  <si>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</si>
  <si>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</si>
  <si>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</si>
  <si>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</si>
  <si>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</si>
  <si>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</si>
  <si>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</si>
  <si>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</si>
  <si>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</si>
  <si>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</si>
  <si>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</si>
  <si>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</si>
  <si>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</si>
  <si>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</si>
  <si>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</si>
  <si>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</si>
  <si>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</si>
  <si>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</si>
  <si>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</si>
  <si>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</si>
  <si>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</si>
  <si>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</si>
  <si>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</si>
  <si>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</si>
  <si>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</si>
  <si>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</si>
  <si>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</si>
  <si>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</si>
  <si>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</si>
  <si>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</si>
  <si>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</si>
  <si>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</si>
  <si>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</si>
  <si>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</si>
  <si>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</si>
  <si>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</si>
  <si>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</si>
  <si>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</si>
  <si>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</si>
  <si>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</si>
  <si>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</si>
  <si>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</si>
  <si>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</si>
  <si>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</si>
  <si>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</si>
  <si>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</si>
  <si>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</si>
  <si>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</si>
  <si>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</si>
  <si>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</si>
  <si>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</si>
  <si>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</si>
  <si>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</si>
  <si>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</si>
  <si>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</si>
  <si>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</si>
  <si>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</si>
  <si>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</si>
  <si>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</si>
  <si>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</si>
  <si>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</si>
  <si>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</si>
  <si>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</si>
  <si>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</si>
  <si>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</si>
  <si>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</si>
  <si>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</si>
  <si>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</si>
  <si>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</si>
  <si>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</si>
  <si>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</si>
  <si>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</si>
  <si>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</si>
  <si>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</si>
  <si>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</si>
  <si>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</si>
  <si>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</si>
  <si>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</si>
  <si>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</si>
  <si>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</si>
  <si>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</si>
  <si>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</si>
  <si>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</si>
  <si>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</si>
  <si>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</si>
  <si>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</si>
  <si>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</si>
  <si>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</si>
  <si>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</si>
  <si>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</si>
  <si>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</si>
  <si>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</si>
  <si>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</si>
  <si>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</si>
  <si>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</si>
  <si>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</si>
  <si>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</si>
  <si>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</si>
  <si>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</si>
  <si>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</si>
  <si>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</si>
  <si>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</si>
  <si>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</si>
  <si>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</si>
  <si>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</si>
  <si>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</si>
  <si>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</si>
  <si>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</si>
  <si>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</si>
  <si>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</si>
  <si>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</si>
  <si>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</si>
  <si>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</si>
  <si>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</si>
  <si>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</si>
  <si>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</si>
  <si>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</si>
  <si>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</si>
  <si>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</si>
  <si>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</si>
  <si>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</si>
  <si>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</si>
  <si>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</si>
  <si>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</si>
  <si>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</si>
  <si>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</si>
  <si>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</si>
  <si>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</si>
  <si>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</si>
  <si>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</si>
  <si>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</si>
  <si>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</si>
  <si>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</si>
  <si>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</si>
  <si>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</si>
  <si>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</si>
  <si>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</si>
  <si>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</si>
  <si>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</si>
  <si>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</si>
  <si>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</si>
  <si>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</si>
  <si>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</si>
  <si>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</si>
  <si>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</si>
  <si>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</si>
  <si>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</si>
  <si>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</si>
  <si>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</si>
  <si>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</si>
  <si>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</si>
  <si>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</si>
  <si>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</si>
  <si>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</si>
  <si>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</si>
  <si>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</si>
  <si>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</si>
  <si>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</si>
  <si>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</si>
  <si>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</si>
  <si>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</si>
  <si>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</si>
  <si>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</si>
  <si>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</si>
  <si>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</si>
  <si>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</si>
  <si>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</si>
  <si>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</si>
  <si>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</si>
  <si>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</si>
  <si>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</si>
  <si>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</si>
  <si>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</si>
  <si>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</si>
  <si>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</si>
  <si>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</si>
  <si>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</si>
  <si>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</si>
  <si>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</si>
  <si>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</si>
  <si>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</si>
  <si>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</si>
  <si>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</si>
  <si>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</si>
  <si>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</si>
  <si>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</si>
  <si>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</si>
  <si>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</si>
  <si>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</si>
  <si>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</si>
  <si>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</si>
  <si>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</si>
  <si>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</si>
  <si>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</si>
  <si>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</si>
  <si>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</si>
  <si>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</si>
  <si>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</si>
  <si>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</si>
  <si>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</si>
  <si>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</si>
  <si>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</si>
  <si>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</si>
  <si>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</si>
  <si>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</si>
  <si>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</si>
  <si>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</si>
  <si>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</si>
  <si>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</si>
  <si>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</si>
  <si>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</si>
  <si>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</si>
  <si>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</si>
  <si>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</si>
  <si>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</si>
  <si>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</si>
  <si>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</si>
  <si>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</si>
  <si>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</si>
  <si>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</si>
  <si>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</si>
  <si>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</si>
  <si>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</si>
  <si>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</si>
  <si>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</si>
  <si>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</si>
  <si>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</si>
  <si>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</si>
  <si>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</si>
  <si>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</si>
  <si>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</si>
  <si>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</si>
  <si>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</si>
  <si>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</si>
  <si>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</si>
  <si>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</si>
  <si>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</si>
  <si>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</si>
  <si>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</si>
  <si>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</si>
  <si>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</si>
  <si>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</si>
  <si>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</si>
  <si>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</si>
  <si>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</si>
  <si>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</si>
  <si>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</si>
  <si>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</si>
  <si>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</si>
  <si>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</si>
  <si>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</si>
  <si>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</si>
  <si>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</si>
  <si>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</si>
  <si>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</si>
  <si>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</si>
  <si>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</si>
  <si>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</si>
  <si>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</si>
  <si>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</si>
  <si>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</si>
  <si>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</si>
  <si>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</si>
  <si>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</si>
  <si>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</si>
  <si>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</si>
  <si>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</si>
  <si>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</si>
  <si>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</si>
  <si>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</si>
  <si>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</si>
  <si>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</si>
  <si>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</si>
  <si>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</si>
  <si>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</si>
  <si>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</si>
  <si>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</si>
  <si>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</si>
  <si>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</si>
  <si>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</si>
  <si>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</si>
  <si>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</si>
  <si>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</si>
  <si>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</si>
  <si>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</si>
  <si>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</si>
  <si>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</si>
  <si>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</si>
  <si>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</si>
  <si>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</si>
  <si>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</si>
  <si>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</si>
  <si>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</si>
  <si>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</si>
  <si>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</si>
  <si>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</si>
  <si>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</si>
  <si>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</si>
  <si>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</si>
  <si>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</si>
  <si>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</si>
  <si>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</si>
  <si>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</si>
  <si>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</si>
  <si>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</si>
  <si>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</si>
  <si>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</si>
  <si>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</si>
  <si>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</si>
  <si>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</si>
  <si>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</si>
  <si>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</si>
  <si>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</si>
  <si>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</si>
  <si>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</si>
  <si>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</si>
  <si>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</si>
  <si>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</si>
  <si>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</si>
  <si>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</si>
  <si>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</si>
  <si>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</si>
  <si>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</si>
  <si>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</si>
  <si>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</si>
  <si>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</si>
  <si>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</si>
  <si>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</si>
  <si>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</si>
  <si>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</si>
  <si>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</si>
  <si>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</si>
  <si>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</si>
  <si>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</si>
  <si>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</si>
  <si>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</si>
  <si>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</si>
  <si>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</si>
  <si>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</si>
  <si>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</si>
  <si>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</si>
  <si>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</si>
  <si>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</si>
  <si>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</si>
  <si>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</si>
  <si>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</si>
  <si>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</si>
  <si>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</si>
  <si>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</si>
  <si>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</si>
  <si>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</si>
  <si>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</si>
  <si>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</si>
  <si>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</si>
  <si>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</si>
  <si>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</si>
  <si>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</si>
  <si>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</si>
  <si>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</si>
  <si>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</si>
  <si>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</si>
  <si>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</si>
  <si>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</si>
  <si>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</si>
  <si>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</si>
  <si>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</si>
  <si>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</si>
  <si>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</si>
  <si>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</si>
  <si>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</si>
  <si>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</si>
  <si>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</si>
  <si>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</si>
  <si>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</si>
  <si>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</si>
  <si>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</si>
  <si>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</si>
  <si>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</si>
  <si>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</si>
  <si>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</si>
  <si>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</si>
  <si>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</si>
  <si>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</si>
  <si>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</si>
  <si>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</si>
  <si>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</si>
  <si>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</si>
  <si>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</si>
  <si>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</si>
  <si>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</si>
  <si>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</si>
  <si>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</si>
  <si>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</si>
  <si>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</si>
  <si>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</si>
  <si>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</si>
  <si>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</si>
  <si>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</si>
  <si>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</si>
  <si>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</si>
  <si>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</si>
  <si>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</si>
  <si>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</si>
  <si>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</si>
  <si>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</si>
  <si>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</si>
  <si>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</si>
  <si>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</si>
  <si>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</si>
  <si>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</si>
  <si>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</si>
  <si>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</si>
  <si>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</si>
  <si>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</si>
  <si>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</si>
  <si>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</si>
  <si>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</si>
  <si>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</si>
  <si>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</si>
  <si>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</si>
  <si>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</si>
  <si>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</si>
  <si>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</si>
  <si>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</si>
  <si>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</si>
  <si>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</si>
  <si>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</si>
  <si>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</si>
  <si>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</si>
  <si>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</si>
  <si>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</si>
  <si>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</si>
  <si>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</si>
  <si>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</si>
  <si>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</si>
  <si>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</si>
  <si>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</si>
  <si>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</si>
  <si>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</si>
  <si>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</si>
  <si>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</si>
  <si>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</si>
  <si>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</si>
  <si>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</si>
  <si>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</si>
  <si>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</si>
  <si>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</si>
  <si>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</si>
  <si>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</si>
  <si>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</si>
  <si>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</si>
  <si>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</si>
  <si>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</si>
  <si>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</si>
  <si>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</si>
  <si>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</si>
  <si>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</si>
  <si>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</si>
  <si>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</si>
  <si>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</si>
  <si>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</si>
  <si>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</si>
  <si>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</si>
  <si>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</si>
  <si>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</si>
  <si>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</si>
  <si>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</si>
  <si>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</si>
  <si>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</si>
  <si>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</si>
  <si>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</si>
  <si>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</si>
  <si>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</si>
  <si>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</si>
  <si>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</si>
  <si>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</si>
  <si>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</si>
  <si>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</si>
  <si>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</si>
  <si>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</si>
  <si>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</si>
  <si>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</si>
  <si>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</si>
  <si>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</si>
  <si>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</si>
  <si>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</si>
  <si>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</si>
  <si>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</si>
  <si>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</si>
  <si>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</si>
  <si>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</si>
  <si>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</si>
  <si>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</si>
  <si>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</si>
  <si>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</si>
  <si>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</si>
  <si>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</si>
  <si>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</si>
  <si>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</si>
  <si>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</si>
  <si>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</si>
  <si>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</si>
  <si>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</si>
  <si>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</si>
  <si>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</si>
  <si>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</si>
  <si>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</si>
  <si>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</si>
  <si>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</si>
  <si>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</si>
  <si>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</si>
  <si>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</si>
  <si>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</si>
  <si>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</si>
  <si>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</si>
  <si>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</si>
  <si>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</si>
  <si>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</si>
  <si>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</si>
  <si>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</si>
  <si>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</si>
  <si>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</si>
  <si>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</si>
  <si>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</si>
  <si>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</si>
  <si>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</si>
  <si>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</si>
  <si>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</si>
  <si>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</si>
  <si>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</si>
  <si>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</si>
  <si>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</si>
  <si>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</si>
  <si>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</si>
  <si>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</si>
  <si>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</si>
  <si>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</si>
  <si>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</si>
  <si>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</si>
  <si>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</si>
  <si>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</si>
  <si>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</si>
  <si>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</si>
  <si>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</si>
  <si>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</si>
  <si>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</si>
  <si>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</si>
  <si>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</si>
  <si>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</si>
  <si>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</si>
  <si>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</si>
  <si>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</si>
  <si>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</si>
  <si>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</si>
  <si>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</si>
  <si>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</si>
  <si>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</si>
  <si>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</si>
  <si>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</si>
  <si>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</si>
  <si>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</si>
  <si>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</si>
  <si>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</si>
  <si>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</si>
  <si>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</si>
  <si>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</si>
  <si>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</si>
  <si>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</si>
  <si>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</si>
  <si>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</si>
  <si>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</si>
  <si>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</si>
  <si>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</si>
  <si>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</si>
  <si>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</si>
  <si>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</si>
  <si>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</si>
  <si>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</si>
  <si>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</si>
  <si>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</si>
  <si>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</si>
  <si>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</si>
  <si>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</si>
  <si>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</si>
  <si>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</si>
  <si>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</si>
  <si>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</si>
  <si>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</si>
  <si>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</si>
  <si>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</si>
  <si>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</si>
  <si>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</si>
  <si>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</si>
  <si>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</si>
  <si>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</si>
  <si>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</si>
  <si>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</si>
  <si>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</si>
  <si>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</si>
  <si>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</si>
  <si>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</si>
  <si>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</si>
  <si>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</si>
  <si>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</si>
  <si>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</si>
  <si>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</si>
  <si>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</si>
  <si>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</si>
  <si>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</si>
  <si>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</si>
  <si>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</si>
  <si>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</si>
  <si>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</si>
  <si>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</si>
  <si>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</si>
  <si>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</si>
  <si>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</si>
  <si>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</si>
  <si>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</si>
  <si>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</si>
  <si>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</si>
  <si>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</si>
  <si>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</si>
  <si>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</si>
  <si>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</si>
  <si>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</si>
  <si>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</si>
  <si>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</si>
  <si>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</si>
  <si>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</si>
  <si>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</si>
  <si>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</si>
  <si>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</si>
  <si>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</si>
  <si>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</si>
  <si>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</si>
  <si>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</si>
  <si>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</si>
  <si>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</si>
  <si>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</si>
  <si>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</si>
  <si>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</si>
  <si>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</si>
  <si>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</si>
  <si>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</si>
  <si>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</si>
  <si>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</si>
  <si>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</si>
  <si>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</si>
  <si>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</si>
  <si>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</si>
  <si>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</si>
  <si>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</si>
  <si>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</si>
  <si>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</si>
  <si>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</si>
  <si>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</si>
  <si>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</si>
  <si>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</si>
  <si>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</si>
  <si>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</si>
  <si>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</si>
  <si>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</si>
  <si>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</si>
  <si>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</si>
  <si>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</si>
  <si>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</si>
  <si>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</si>
  <si>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</si>
  <si>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</si>
  <si>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</si>
  <si>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</si>
  <si>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</si>
  <si>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</si>
  <si>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</si>
  <si>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</si>
  <si>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</si>
  <si>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</si>
  <si>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</si>
  <si>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</si>
  <si>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</si>
  <si>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</si>
  <si>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</si>
  <si>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</si>
  <si>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</si>
  <si>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</si>
  <si>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</si>
  <si>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</si>
  <si>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</si>
  <si>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</si>
  <si>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</si>
  <si>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</si>
  <si>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</si>
  <si>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</si>
  <si>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</si>
  <si>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</si>
  <si>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</si>
  <si>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</si>
  <si>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</si>
  <si>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</si>
  <si>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</si>
  <si>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</si>
  <si>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</si>
  <si>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</si>
  <si>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</si>
  <si>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</si>
  <si>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</si>
  <si>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</si>
  <si>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</si>
  <si>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</si>
  <si>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</si>
  <si>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</si>
  <si>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</si>
  <si>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</si>
  <si>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</si>
  <si>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</si>
  <si>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</si>
  <si>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</si>
  <si>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</si>
  <si>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</si>
  <si>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</si>
  <si>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</si>
  <si>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</si>
  <si>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</si>
  <si>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</si>
  <si>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</si>
  <si>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</si>
  <si>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</si>
  <si>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</si>
  <si>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</si>
  <si>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</si>
  <si>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</si>
  <si>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</si>
  <si>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</si>
  <si>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</si>
  <si>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</si>
  <si>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</si>
  <si>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</si>
  <si>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</si>
  <si>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</si>
  <si>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</si>
  <si>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</si>
  <si>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</si>
  <si>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</si>
  <si>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</si>
  <si>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</si>
  <si>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</si>
  <si>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</si>
  <si>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</si>
  <si>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</si>
  <si>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</si>
  <si>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</si>
  <si>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</si>
  <si>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</si>
  <si>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</si>
  <si>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</si>
  <si>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</si>
  <si>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</si>
  <si>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</si>
  <si>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</si>
  <si>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</si>
  <si>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</si>
  <si>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</si>
  <si>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</si>
  <si>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</si>
  <si>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</si>
  <si>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</si>
  <si>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</si>
  <si>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</si>
  <si>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</si>
  <si>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</si>
  <si>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</si>
  <si>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</si>
  <si>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</si>
  <si>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</si>
  <si>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</si>
  <si>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</si>
  <si>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</si>
  <si>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</si>
  <si>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</si>
  <si>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</si>
  <si>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</si>
  <si>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</si>
  <si>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</si>
  <si>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</si>
  <si>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</si>
  <si>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</si>
  <si>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</si>
  <si>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</si>
  <si>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</si>
  <si>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</si>
  <si>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</si>
  <si>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</si>
  <si>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</si>
  <si>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</si>
  <si>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</si>
  <si>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</si>
  <si>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</si>
  <si>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</si>
  <si>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</si>
  <si>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</si>
  <si>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</si>
  <si>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</si>
  <si>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</si>
  <si>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</si>
  <si>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</si>
  <si>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</si>
  <si>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</si>
  <si>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</si>
  <si>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</si>
  <si>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</si>
  <si>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</si>
  <si>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</si>
  <si>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</si>
  <si>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</si>
  <si>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</si>
  <si>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</si>
  <si>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</si>
  <si>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</si>
  <si>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</si>
  <si>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</si>
  <si>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</si>
  <si>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</si>
  <si>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</si>
  <si>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</si>
  <si>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</si>
  <si>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</si>
  <si>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</si>
  <si>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</si>
  <si>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</si>
  <si>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</si>
  <si>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</si>
  <si>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</si>
  <si>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</si>
  <si>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</si>
  <si>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</si>
  <si>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</si>
  <si>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</si>
  <si>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</si>
  <si>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</si>
  <si>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</si>
  <si>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</si>
  <si>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</si>
  <si>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</si>
  <si>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</si>
  <si>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</si>
  <si>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</si>
  <si>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</si>
  <si>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</si>
  <si>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</si>
  <si>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</si>
  <si>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</si>
  <si>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</si>
  <si>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</si>
  <si>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</si>
  <si>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</si>
  <si>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</si>
  <si>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</si>
  <si>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</si>
  <si>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</si>
  <si>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</si>
  <si>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</si>
  <si>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</si>
  <si>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</si>
  <si>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</si>
  <si>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</si>
  <si>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</si>
  <si>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</si>
  <si>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</si>
  <si>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</si>
  <si>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</si>
  <si>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</si>
  <si>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</si>
  <si>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</si>
  <si>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</si>
  <si>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</si>
  <si>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</si>
  <si>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</si>
  <si>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</si>
  <si>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</si>
  <si>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</si>
  <si>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</si>
  <si>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</si>
  <si>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</si>
  <si>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</si>
  <si>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</si>
  <si>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</si>
  <si>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</si>
  <si>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</si>
  <si>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</si>
  <si>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</si>
  <si>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</si>
  <si>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</si>
  <si>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</si>
  <si>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</si>
  <si>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</si>
  <si>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</si>
  <si>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</si>
  <si>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</si>
  <si>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</si>
  <si>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</si>
  <si>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</si>
  <si>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</si>
  <si>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</si>
  <si>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</si>
  <si>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</si>
  <si>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</si>
  <si>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</si>
  <si>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</si>
  <si>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</si>
  <si>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</si>
  <si>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</si>
  <si>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</si>
  <si>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</si>
  <si>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</si>
  <si>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</si>
  <si>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</si>
  <si>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</si>
  <si>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</si>
  <si>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</si>
  <si>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</si>
  <si>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</si>
  <si>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</si>
  <si>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</si>
  <si>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</si>
  <si>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</si>
  <si>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</si>
  <si>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</si>
  <si>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</si>
  <si>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</si>
  <si>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</si>
  <si>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</si>
  <si>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</si>
  <si>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</si>
  <si>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</si>
  <si>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</si>
  <si>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</si>
  <si>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</si>
  <si>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</si>
  <si>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</si>
  <si>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</si>
  <si>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</si>
  <si>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</si>
  <si>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</si>
  <si>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</si>
  <si>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</si>
  <si>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</si>
  <si>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</si>
  <si>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</si>
  <si>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</si>
  <si>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</si>
  <si>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</si>
  <si>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</si>
  <si>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</si>
  <si>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</si>
  <si>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</si>
  <si>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</si>
  <si>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</si>
  <si>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</si>
  <si>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</si>
  <si>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</si>
  <si>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</si>
  <si>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</si>
  <si>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</si>
  <si>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</si>
  <si>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</si>
  <si>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</si>
  <si>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</si>
  <si>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</si>
  <si>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</si>
  <si>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</si>
  <si>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</si>
  <si>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</si>
  <si>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</si>
  <si>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</si>
  <si>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</si>
  <si>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</si>
  <si>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</si>
  <si>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</si>
  <si>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</si>
  <si>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</si>
  <si>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</si>
  <si>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</si>
  <si>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</si>
  <si>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</si>
  <si>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</si>
  <si>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</si>
  <si>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</si>
  <si>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</si>
  <si>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</si>
  <si>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</si>
  <si>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</si>
  <si>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</si>
  <si>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</si>
  <si>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</si>
  <si>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</si>
  <si>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</si>
  <si>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</si>
  <si>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</si>
  <si>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</si>
  <si>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</si>
  <si>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</si>
  <si>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</si>
  <si>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</si>
  <si>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</si>
  <si>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</si>
  <si>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</si>
  <si>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</si>
  <si>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</si>
  <si>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</si>
  <si>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</si>
  <si>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</si>
  <si>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</si>
  <si>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</si>
  <si>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</si>
  <si>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</si>
  <si>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</si>
  <si>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</si>
  <si>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</si>
  <si>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</si>
  <si>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</si>
  <si>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</si>
  <si>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</si>
  <si>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</si>
  <si>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</si>
  <si>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</si>
  <si>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</si>
  <si>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</si>
  <si>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</si>
  <si>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</si>
  <si>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</si>
  <si>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</si>
  <si>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</si>
  <si>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</si>
  <si>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</si>
  <si>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</si>
  <si>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</si>
  <si>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</si>
  <si>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</si>
  <si>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</si>
  <si>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</si>
  <si>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</si>
  <si>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</si>
  <si>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</si>
  <si>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</si>
  <si>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</si>
  <si>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</si>
  <si>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</si>
  <si>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</si>
  <si>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</si>
  <si>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</si>
  <si>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</si>
  <si>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</si>
  <si>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</si>
  <si>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</si>
  <si>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</si>
  <si>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</si>
  <si>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</si>
  <si>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</si>
  <si>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</si>
  <si>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</si>
  <si>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</si>
  <si>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</si>
  <si>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</si>
  <si>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</si>
  <si>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</si>
  <si>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</si>
  <si>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</si>
  <si>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</si>
  <si>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</si>
  <si>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</si>
  <si>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</si>
  <si>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</si>
  <si>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</si>
  <si>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</si>
  <si>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</si>
  <si>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</si>
  <si>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</si>
  <si>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</si>
  <si>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</si>
  <si>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</si>
  <si>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</si>
  <si>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</si>
  <si>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</si>
  <si>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</si>
  <si>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</si>
  <si>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</si>
  <si>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</si>
  <si>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</si>
  <si>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</si>
  <si>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</si>
  <si>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</si>
  <si>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</si>
  <si>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</si>
  <si>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</si>
  <si>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</si>
  <si>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</si>
  <si>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</si>
  <si>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</si>
  <si>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</si>
  <si>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</si>
  <si>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</si>
  <si>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</si>
  <si>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</si>
  <si>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</si>
  <si>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</si>
  <si>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</si>
  <si>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</si>
  <si>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</si>
  <si>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</si>
  <si>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</si>
  <si>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</si>
  <si>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</si>
  <si>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</si>
  <si>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</si>
  <si>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</si>
  <si>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</si>
  <si>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</si>
  <si>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</si>
  <si>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</si>
  <si>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</si>
  <si>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</si>
  <si>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</si>
  <si>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</si>
  <si>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</si>
  <si>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</si>
  <si>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</si>
  <si>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</si>
  <si>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</si>
  <si>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</si>
  <si>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</si>
  <si>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</si>
  <si>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</si>
  <si>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</si>
  <si>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</si>
  <si>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</si>
  <si>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</si>
  <si>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</si>
  <si>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</si>
  <si>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</si>
  <si>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</si>
  <si>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</si>
  <si>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</si>
  <si>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</si>
  <si>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</si>
  <si>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</si>
  <si>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</si>
  <si>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</si>
  <si>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</si>
  <si>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</si>
  <si>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</si>
  <si>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</si>
  <si>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</si>
  <si>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</si>
  <si>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</si>
  <si>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</si>
  <si>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</si>
  <si>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</si>
  <si>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</si>
  <si>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</si>
  <si>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</si>
  <si>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</si>
  <si>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</si>
  <si>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</si>
  <si>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</si>
  <si>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</si>
  <si>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</si>
  <si>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</si>
  <si>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</si>
  <si>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</si>
  <si>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</si>
  <si>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</si>
  <si>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</si>
  <si>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</si>
  <si>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</si>
  <si>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</si>
  <si>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</si>
  <si>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</si>
  <si>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</si>
  <si>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</si>
  <si>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</si>
  <si>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</si>
  <si>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</si>
  <si>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</si>
  <si>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</si>
  <si>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</si>
  <si>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</si>
  <si>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</si>
  <si>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</si>
  <si>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</si>
  <si>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</si>
  <si>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</si>
  <si>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</si>
  <si>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</si>
  <si>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</si>
  <si>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</si>
  <si>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</si>
  <si>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</si>
  <si>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</si>
  <si>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</si>
  <si>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</si>
  <si>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</si>
  <si>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</si>
  <si>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</si>
  <si>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</si>
  <si>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</si>
  <si>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</si>
  <si>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</si>
  <si>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</si>
  <si>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</si>
  <si>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</si>
  <si>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</si>
  <si>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</si>
  <si>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</si>
  <si>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</si>
  <si>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</si>
  <si>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</si>
  <si>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</si>
  <si>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</si>
  <si>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</si>
  <si>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</si>
  <si>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</si>
  <si>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</si>
  <si>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</si>
  <si>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</si>
  <si>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</si>
  <si>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</si>
  <si>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</si>
  <si>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</si>
  <si>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</si>
  <si>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</si>
  <si>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</si>
  <si>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</si>
  <si>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</si>
  <si>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</si>
  <si>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</si>
  <si>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</si>
  <si>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</si>
  <si>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</si>
  <si>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</si>
  <si>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</si>
  <si>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</si>
  <si>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</si>
  <si>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</si>
  <si>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</si>
  <si>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</si>
  <si>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</si>
  <si>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</si>
  <si>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</si>
  <si>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</si>
  <si>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</si>
  <si>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</si>
  <si>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</si>
  <si>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</si>
  <si>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</si>
  <si>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</si>
  <si>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</si>
  <si>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</si>
  <si>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</si>
  <si>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</si>
  <si>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</si>
  <si>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</si>
  <si>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</si>
  <si>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</si>
  <si>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</si>
  <si>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</si>
  <si>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</si>
  <si>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</si>
  <si>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</si>
  <si>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</si>
  <si>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</si>
  <si>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</si>
  <si>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</si>
  <si>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</si>
  <si>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</si>
  <si>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</si>
  <si>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</si>
  <si>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</si>
  <si>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</si>
  <si>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</si>
  <si>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</si>
  <si>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</si>
  <si>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</si>
  <si>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</si>
  <si>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</si>
  <si>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</si>
  <si>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</si>
  <si>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</si>
  <si>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</si>
  <si>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</si>
  <si>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</si>
  <si>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</si>
  <si>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</si>
  <si>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</si>
  <si>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</si>
  <si>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</si>
  <si>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</si>
  <si>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</si>
  <si>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</si>
  <si>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</si>
  <si>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</si>
  <si>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</si>
  <si>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</si>
  <si>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</si>
  <si>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</si>
  <si>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</si>
  <si>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</si>
  <si>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</si>
  <si>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</si>
  <si>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</si>
  <si>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</si>
  <si>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</si>
  <si>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</si>
  <si>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</si>
  <si>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</si>
  <si>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</si>
  <si>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</si>
  <si>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</si>
  <si>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</si>
  <si>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</si>
  <si>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</si>
  <si>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</si>
  <si>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</si>
  <si>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</si>
  <si>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</si>
  <si>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</si>
  <si>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</si>
  <si>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</si>
  <si>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</si>
  <si>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</si>
  <si>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</si>
  <si>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</si>
  <si>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</si>
  <si>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</si>
  <si>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</si>
  <si>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</si>
  <si>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</si>
  <si>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</si>
  <si>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</si>
  <si>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</si>
  <si>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</si>
  <si>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</si>
  <si>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</si>
  <si>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</si>
  <si>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</si>
  <si>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</si>
  <si>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</si>
  <si>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</si>
  <si>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</si>
  <si>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</si>
  <si>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</si>
  <si>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</si>
  <si>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</si>
  <si>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</si>
  <si>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</si>
  <si>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</si>
  <si>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</si>
  <si>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</si>
  <si>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</si>
  <si>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</si>
  <si>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</si>
  <si>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</si>
  <si>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</si>
  <si>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</si>
  <si>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</si>
  <si>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</si>
  <si>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</si>
  <si>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</si>
  <si>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</si>
  <si>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</si>
  <si>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</si>
  <si>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</si>
  <si>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</si>
  <si>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</si>
  <si>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</si>
  <si>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</si>
  <si>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</si>
  <si>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</si>
  <si>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</si>
  <si>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</si>
  <si>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</si>
  <si>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</si>
  <si>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</si>
  <si>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</si>
  <si>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</si>
  <si>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</si>
  <si>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</si>
  <si>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</si>
  <si>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</si>
  <si>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</si>
  <si>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</si>
  <si>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</si>
  <si>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</si>
  <si>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</si>
  <si>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</si>
  <si>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</si>
  <si>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</si>
  <si>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</si>
  <si>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</si>
  <si>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</si>
  <si>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</si>
  <si>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</si>
  <si>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</si>
  <si>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</si>
  <si>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</si>
  <si>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</si>
  <si>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</si>
  <si>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</si>
  <si>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</si>
  <si>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</si>
  <si>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</si>
  <si>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</si>
  <si>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</si>
  <si>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</si>
  <si>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</si>
  <si>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</si>
  <si>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</si>
  <si>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</si>
  <si>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</si>
  <si>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</si>
  <si>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</si>
  <si>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</si>
  <si>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</si>
  <si>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</si>
  <si>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</si>
  <si>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</si>
  <si>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</si>
  <si>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</si>
  <si>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</si>
  <si>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</si>
  <si>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</si>
  <si>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</si>
  <si>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</si>
  <si>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</si>
  <si>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</si>
  <si>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</si>
  <si>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</si>
  <si>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</si>
  <si>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</si>
  <si>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</si>
  <si>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</si>
  <si>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</si>
  <si>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</si>
  <si>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</si>
  <si>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</si>
  <si>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</si>
  <si>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</si>
  <si>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</si>
  <si>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</si>
  <si>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</si>
  <si>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</si>
  <si>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</si>
  <si>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</si>
  <si>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</si>
  <si>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</si>
  <si>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</si>
  <si>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</si>
  <si>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</si>
  <si>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</si>
  <si>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</si>
  <si>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</si>
  <si>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</si>
  <si>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</si>
  <si>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</si>
  <si>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</si>
  <si>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</si>
  <si>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</si>
  <si>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</si>
  <si>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</si>
  <si>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</si>
  <si>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</si>
  <si>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</si>
  <si>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</si>
  <si>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</si>
  <si>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</si>
  <si>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</si>
  <si>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</si>
  <si>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</si>
  <si>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</si>
  <si>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</si>
  <si>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</si>
  <si>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</si>
  <si>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</si>
  <si>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</si>
  <si>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</si>
  <si>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</si>
  <si>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</si>
  <si>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</si>
  <si>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</si>
  <si>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</si>
  <si>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</si>
  <si>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</si>
  <si>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</si>
  <si>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</si>
  <si>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</si>
  <si>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</si>
  <si>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</si>
  <si>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</si>
  <si>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</si>
  <si>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</si>
  <si>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</si>
  <si>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</si>
  <si>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</si>
  <si>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</si>
  <si>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</si>
  <si>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</si>
  <si>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</si>
  <si>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</si>
  <si>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</si>
  <si>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</si>
  <si>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</si>
  <si>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</si>
  <si>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</si>
  <si>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</si>
  <si>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</si>
  <si>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</si>
  <si>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</si>
  <si>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</si>
  <si>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</si>
  <si>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</si>
  <si>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</si>
  <si>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</si>
  <si>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</si>
  <si>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</si>
  <si>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</si>
  <si>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</si>
  <si>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</si>
  <si>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</si>
  <si>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</si>
  <si>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</si>
  <si>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</si>
  <si>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</si>
  <si>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</si>
  <si>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</si>
  <si>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</si>
  <si>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</si>
  <si>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</si>
  <si>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</si>
  <si>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</si>
  <si>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</si>
  <si>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</si>
  <si>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</si>
  <si>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</si>
  <si>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</si>
  <si>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</si>
  <si>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</si>
  <si>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</si>
  <si>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</si>
  <si>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</si>
  <si>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</si>
  <si>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</si>
  <si>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</si>
  <si>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</si>
  <si>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</si>
  <si>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</si>
  <si>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</si>
  <si>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</si>
  <si>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</si>
  <si>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</si>
  <si>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</si>
  <si>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</si>
  <si>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</si>
  <si>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</si>
  <si>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</si>
  <si>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</si>
  <si>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</si>
  <si>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</si>
  <si>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</si>
  <si>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</si>
  <si>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</si>
  <si>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</si>
  <si>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</si>
  <si>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</si>
  <si>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</si>
  <si>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</si>
  <si>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</si>
  <si>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</si>
  <si>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</si>
  <si>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</si>
  <si>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</si>
  <si>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</si>
  <si>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</si>
  <si>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</si>
  <si>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</si>
  <si>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</si>
  <si>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</si>
  <si>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</si>
  <si>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</si>
  <si>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</si>
  <si>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</si>
  <si>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</si>
  <si>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</si>
  <si>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</si>
  <si>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</si>
  <si>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</si>
  <si>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</si>
  <si>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</si>
  <si>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</si>
  <si>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</si>
  <si>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</si>
  <si>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</si>
  <si>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</si>
  <si>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</si>
  <si>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</si>
  <si>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</si>
  <si>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</si>
  <si>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</si>
  <si>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</si>
  <si>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</si>
  <si>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</si>
  <si>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</si>
  <si>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</si>
  <si>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</si>
  <si>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</si>
  <si>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</si>
  <si>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</si>
  <si>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</si>
  <si>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</si>
  <si>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</si>
  <si>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</si>
  <si>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</si>
  <si>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</si>
  <si>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</si>
  <si>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</si>
  <si>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</si>
  <si>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</si>
  <si>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</si>
  <si>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</si>
  <si>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</si>
  <si>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</si>
  <si>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</si>
  <si>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</si>
  <si>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</si>
  <si>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</si>
  <si>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</si>
  <si>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</si>
  <si>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</si>
  <si>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</si>
  <si>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</si>
  <si>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</si>
  <si>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</si>
  <si>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</si>
  <si>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</si>
  <si>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</si>
  <si>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</si>
  <si>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</si>
  <si>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</si>
  <si>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</si>
  <si>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</si>
  <si>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</si>
  <si>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</si>
  <si>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</si>
  <si>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</si>
  <si>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</si>
  <si>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</si>
  <si>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</si>
  <si>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</si>
  <si>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</si>
  <si>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</si>
  <si>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</si>
  <si>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</si>
  <si>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</si>
  <si>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</si>
  <si>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</si>
  <si>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</si>
  <si>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</si>
  <si>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</si>
  <si>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</si>
  <si>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</si>
  <si>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</si>
  <si>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</si>
  <si>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</si>
  <si>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</si>
  <si>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</si>
  <si>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</si>
  <si>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</si>
  <si>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</si>
  <si>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</si>
  <si>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</si>
  <si>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</si>
  <si>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</si>
  <si>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</si>
  <si>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</si>
  <si>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</si>
  <si>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</si>
  <si>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</si>
  <si>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</si>
  <si>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</si>
  <si>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</si>
  <si>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</si>
  <si>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</si>
  <si>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</si>
  <si>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</si>
  <si>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</si>
  <si>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</si>
  <si>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</si>
  <si>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</si>
  <si>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</si>
  <si>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</si>
  <si>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</si>
  <si>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</si>
  <si>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</si>
  <si>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</si>
  <si>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</si>
  <si>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</si>
  <si>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</si>
  <si>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</si>
  <si>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</si>
  <si>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</si>
  <si>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</si>
  <si>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</si>
  <si>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</si>
  <si>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</si>
  <si>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</si>
  <si>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</si>
  <si>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</si>
  <si>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</si>
  <si>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</si>
  <si>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</si>
  <si>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</si>
  <si>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</si>
  <si>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</si>
  <si>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</si>
  <si>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</si>
  <si>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</si>
  <si>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</si>
  <si>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</si>
  <si>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</si>
  <si>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</si>
  <si>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</si>
  <si>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</si>
  <si>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</si>
  <si>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</si>
  <si>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</si>
  <si>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</si>
  <si>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</si>
  <si>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</si>
  <si>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</si>
  <si>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</si>
  <si>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</si>
  <si>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</si>
  <si>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</si>
  <si>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</si>
  <si>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</si>
  <si>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</si>
  <si>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</si>
  <si>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</si>
  <si>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</si>
  <si>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</si>
  <si>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</si>
  <si>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</si>
  <si>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</si>
  <si>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</si>
  <si>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</si>
  <si>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</si>
  <si>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</si>
  <si>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</si>
  <si>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</si>
  <si>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</si>
  <si>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</si>
  <si>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</si>
  <si>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</si>
  <si>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</si>
  <si>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</si>
  <si>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</si>
  <si>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</si>
  <si>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</si>
  <si>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</si>
  <si>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</si>
  <si>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</si>
  <si>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</si>
  <si>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</si>
  <si>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</si>
  <si>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</si>
  <si>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</si>
  <si>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</si>
  <si>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</si>
  <si>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</si>
  <si>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</si>
  <si>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</si>
  <si>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</si>
  <si>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</si>
  <si>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</si>
  <si>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</si>
  <si>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</si>
  <si>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</si>
  <si>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</si>
  <si>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</si>
  <si>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</si>
  <si>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</si>
  <si>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</si>
  <si>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</si>
  <si>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</si>
  <si>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</si>
  <si>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</si>
  <si>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</si>
  <si>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</si>
  <si>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</si>
  <si>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</si>
  <si>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</si>
  <si>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</si>
  <si>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</si>
  <si>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</si>
  <si>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</si>
  <si>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</si>
  <si>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</si>
  <si>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</si>
  <si>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</si>
  <si>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</si>
  <si>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</si>
  <si>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</si>
  <si>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</si>
  <si>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</si>
  <si>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</si>
  <si>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</si>
  <si>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</si>
  <si>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</si>
  <si>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</si>
  <si>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</si>
  <si>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</si>
  <si>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</si>
  <si>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</si>
  <si>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</si>
  <si>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</si>
  <si>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</si>
  <si>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</si>
  <si>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</si>
  <si>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</si>
  <si>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</si>
  <si>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</si>
  <si>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</si>
  <si>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</si>
  <si>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</si>
  <si>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</si>
  <si>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</si>
  <si>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</si>
  <si>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</si>
  <si>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</si>
  <si>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</si>
  <si>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</si>
  <si>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</si>
  <si>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</si>
  <si>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</si>
  <si>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</si>
  <si>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</si>
  <si>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</si>
  <si>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</si>
  <si>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</si>
  <si>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</si>
  <si>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</si>
  <si>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</si>
  <si>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</si>
  <si>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</si>
  <si>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</si>
  <si>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</si>
  <si>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</si>
  <si>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</si>
  <si>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</si>
  <si>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</si>
  <si>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</si>
  <si>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</si>
  <si>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</si>
  <si>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</si>
  <si>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</si>
  <si>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</si>
  <si>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</si>
  <si>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</si>
  <si>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</si>
  <si>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</si>
  <si>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</si>
  <si>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</si>
  <si>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</si>
  <si>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</si>
  <si>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</si>
  <si>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</si>
  <si>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</si>
  <si>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</si>
  <si>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</si>
  <si>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</si>
  <si>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</si>
  <si>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</si>
  <si>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</si>
  <si>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</si>
  <si>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</si>
  <si>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</si>
  <si>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</si>
  <si>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</si>
  <si>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</si>
  <si>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</si>
  <si>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</si>
  <si>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</si>
  <si>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</si>
  <si>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</si>
  <si>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</si>
  <si>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</si>
  <si>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</si>
  <si>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</si>
  <si>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</si>
  <si>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</si>
  <si>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</si>
  <si>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</si>
  <si>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</si>
  <si>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</si>
  <si>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</si>
  <si>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</si>
  <si>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</si>
  <si>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</si>
  <si>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</si>
  <si>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</si>
  <si>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</si>
  <si>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</si>
  <si>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</si>
  <si>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</si>
  <si>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</si>
  <si>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</si>
  <si>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</si>
  <si>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</si>
  <si>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</si>
  <si>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</si>
  <si>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</si>
  <si>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</si>
  <si>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</si>
  <si>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</si>
  <si>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</si>
  <si>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</si>
  <si>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</si>
  <si>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</si>
  <si>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</si>
  <si>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</si>
  <si>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</si>
  <si>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</si>
  <si>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</si>
  <si>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</si>
  <si>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</si>
  <si>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</si>
  <si>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</si>
  <si>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</si>
  <si>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</si>
  <si>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</si>
  <si>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</si>
  <si>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</si>
  <si>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</si>
  <si>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</si>
  <si>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</si>
  <si>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</si>
  <si>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</si>
  <si>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</si>
  <si>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</si>
  <si>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</si>
  <si>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</si>
  <si>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</si>
  <si>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</si>
  <si>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</si>
  <si>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</si>
  <si>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</si>
  <si>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</si>
  <si>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</si>
  <si>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</si>
  <si>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</si>
  <si>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</si>
  <si>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</si>
  <si>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</si>
  <si>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</si>
  <si>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</si>
  <si>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</si>
  <si>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</si>
  <si>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</si>
  <si>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</si>
  <si>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</si>
  <si>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</si>
  <si>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</si>
  <si>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</si>
  <si>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</si>
  <si>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</si>
  <si>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</si>
  <si>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</si>
  <si>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</si>
  <si>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</si>
  <si>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</si>
  <si>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</si>
  <si>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</si>
  <si>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</si>
  <si>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</si>
  <si>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</si>
  <si>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</si>
  <si>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</si>
  <si>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</si>
  <si>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</si>
  <si>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</si>
  <si>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</si>
  <si>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</si>
  <si>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</si>
  <si>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</si>
  <si>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</si>
  <si>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</si>
  <si>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</si>
  <si>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</si>
  <si>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</si>
  <si>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</si>
  <si>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</si>
  <si>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</si>
  <si>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</si>
  <si>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</si>
  <si>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</si>
  <si>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</si>
  <si>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</si>
  <si>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</si>
  <si>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</si>
  <si>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</si>
  <si>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</si>
  <si>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</si>
  <si>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</si>
  <si>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</si>
  <si>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</si>
  <si>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</si>
  <si>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</si>
  <si>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</si>
  <si>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</si>
  <si>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</si>
  <si>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</si>
  <si>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</si>
  <si>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</si>
  <si>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</si>
  <si>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</si>
  <si>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</si>
  <si>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</si>
  <si>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</si>
  <si>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</si>
  <si>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</si>
  <si>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</si>
  <si>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</si>
  <si>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</si>
  <si>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</si>
  <si>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</si>
  <si>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</si>
  <si>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</si>
  <si>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</si>
  <si>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</si>
  <si>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</si>
  <si>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</si>
  <si>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</si>
  <si>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</si>
  <si>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</si>
  <si>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</si>
  <si>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</si>
  <si>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</si>
  <si>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</si>
  <si>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</si>
  <si>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</si>
  <si>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</si>
  <si>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</si>
  <si>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</si>
  <si>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</si>
  <si>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</si>
  <si>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</si>
  <si>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</si>
  <si>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</si>
  <si>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</si>
  <si>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</si>
  <si>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</si>
  <si>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</si>
  <si>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</si>
  <si>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</si>
  <si>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</si>
  <si>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</si>
  <si>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</si>
  <si>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</si>
  <si>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</si>
  <si>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</si>
  <si>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</si>
  <si>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</si>
  <si>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</si>
  <si>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</si>
  <si>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</si>
  <si>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</si>
  <si>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</si>
  <si>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</si>
  <si>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</si>
  <si>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</si>
  <si>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</si>
  <si>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</si>
  <si>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</si>
  <si>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</si>
  <si>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</si>
  <si>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</si>
  <si>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</si>
  <si>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</si>
  <si>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</si>
  <si>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</si>
  <si>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</si>
  <si>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</si>
  <si>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</si>
  <si>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</si>
  <si>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</si>
  <si>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</si>
  <si>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</si>
  <si>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</si>
  <si>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</si>
  <si>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</si>
  <si>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</si>
  <si>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</si>
  <si>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</si>
  <si>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</si>
  <si>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</si>
  <si>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</si>
  <si>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</si>
  <si>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</si>
  <si>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</si>
  <si>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</si>
  <si>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</si>
  <si>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</si>
  <si>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</si>
  <si>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</si>
  <si>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</si>
  <si>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</si>
  <si>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</si>
  <si>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</si>
  <si>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</si>
  <si>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</si>
  <si>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</si>
  <si>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</si>
  <si>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</si>
  <si>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</si>
  <si>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</si>
  <si>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</si>
  <si>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</si>
  <si>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</si>
  <si>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</si>
  <si>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</si>
  <si>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</si>
  <si>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</si>
  <si>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</si>
  <si>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</si>
  <si>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</si>
  <si>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</si>
  <si>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</si>
  <si>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</si>
  <si>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</si>
  <si>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</si>
  <si>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</si>
  <si>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</si>
  <si>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</si>
  <si>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</si>
  <si>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</si>
  <si>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</si>
  <si>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</si>
  <si>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</si>
  <si>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</si>
  <si>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</si>
  <si>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</si>
  <si>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</si>
  <si>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</si>
  <si>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</si>
  <si>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</si>
  <si>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</si>
  <si>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</si>
  <si>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</si>
  <si>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</si>
  <si>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</si>
  <si>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</si>
  <si>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</si>
  <si>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</si>
  <si>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</si>
  <si>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</si>
  <si>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</si>
  <si>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</si>
  <si>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</si>
  <si>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</si>
  <si>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</si>
  <si>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</si>
  <si>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</si>
  <si>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</si>
  <si>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</si>
  <si>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</si>
  <si>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</si>
  <si>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</si>
  <si>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</si>
  <si>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</si>
  <si>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</si>
  <si>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</si>
  <si>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</si>
  <si>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</si>
  <si>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</si>
  <si>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</si>
  <si>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</si>
  <si>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</si>
  <si>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</si>
  <si>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</si>
  <si>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</si>
  <si>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</si>
  <si>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</si>
  <si>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</si>
  <si>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</si>
  <si>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</si>
  <si>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</si>
  <si>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</si>
  <si>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</si>
  <si>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</si>
  <si>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</si>
  <si>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</si>
  <si>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</si>
  <si>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</si>
  <si>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</si>
  <si>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</si>
  <si>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</si>
  <si>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</si>
  <si>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</si>
  <si>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</si>
  <si>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</si>
  <si>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</si>
  <si>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</si>
  <si>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</si>
  <si>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</si>
  <si>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</si>
  <si>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</si>
  <si>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</si>
  <si>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</si>
  <si>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</si>
  <si>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</si>
  <si>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</si>
  <si>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</si>
  <si>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</si>
  <si>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</si>
  <si>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</si>
  <si>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</si>
  <si>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</si>
  <si>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</si>
  <si>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</si>
  <si>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</si>
  <si>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</si>
  <si>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</si>
  <si>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</si>
  <si>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</si>
  <si>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</si>
  <si>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</si>
  <si>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</si>
  <si>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</si>
  <si>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</si>
  <si>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</si>
  <si>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</si>
  <si>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</si>
  <si>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</si>
  <si>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</si>
  <si>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</si>
  <si>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</si>
  <si>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</si>
  <si>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</si>
  <si>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</si>
  <si>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</si>
  <si>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</si>
  <si>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</si>
  <si>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</si>
  <si>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</si>
  <si>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</si>
  <si>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</si>
  <si>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</si>
  <si>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</si>
  <si>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</si>
  <si>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</si>
  <si>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</si>
  <si>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</si>
  <si>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</si>
  <si>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</si>
  <si>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</si>
  <si>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</si>
  <si>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</si>
  <si>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</si>
  <si>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</si>
  <si>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</si>
  <si>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</si>
  <si>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</si>
  <si>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</si>
  <si>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</si>
  <si>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</si>
  <si>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</si>
  <si>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</si>
  <si>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</si>
  <si>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</si>
  <si>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</si>
  <si>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</si>
  <si>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</si>
  <si>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</si>
  <si>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</si>
  <si>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</si>
  <si>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</si>
  <si>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</si>
  <si>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</si>
  <si>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</si>
  <si>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</si>
  <si>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</si>
  <si>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</si>
  <si>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</si>
  <si>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</si>
  <si>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</si>
  <si>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</si>
  <si>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</si>
  <si>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</si>
  <si>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</si>
  <si>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</si>
  <si>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</si>
  <si>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</si>
  <si>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</si>
  <si>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</si>
  <si>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</si>
  <si>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</si>
  <si>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</si>
  <si>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</si>
  <si>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</si>
  <si>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</si>
  <si>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</si>
  <si>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</si>
  <si>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</si>
  <si>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</si>
  <si>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</si>
  <si>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</si>
  <si>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</si>
  <si>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</si>
  <si>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</si>
  <si>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</si>
  <si>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</si>
  <si>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</si>
  <si>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</si>
  <si>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</si>
  <si>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</si>
  <si>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</si>
  <si>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</si>
  <si>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</si>
  <si>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</si>
  <si>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</si>
  <si>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</si>
  <si>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</si>
  <si>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</si>
  <si>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</si>
  <si>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</si>
  <si>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</si>
  <si>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</si>
  <si>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</si>
  <si>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</si>
  <si>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</si>
  <si>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</si>
  <si>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</si>
  <si>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</si>
  <si>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</si>
  <si>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</si>
  <si>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</si>
  <si>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</si>
  <si>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</si>
  <si>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</si>
  <si>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</si>
  <si>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</si>
  <si>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</si>
  <si>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</si>
  <si>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</si>
  <si>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</si>
  <si>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</si>
  <si>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</si>
  <si>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</si>
  <si>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</si>
  <si>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</si>
  <si>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</si>
  <si>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</si>
  <si>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</si>
  <si>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</si>
  <si>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</si>
  <si>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</si>
  <si>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</si>
  <si>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</si>
  <si>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</si>
  <si>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</si>
  <si>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</si>
  <si>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</si>
  <si>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</si>
  <si>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</si>
  <si>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</si>
  <si>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</si>
  <si>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</si>
  <si>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</si>
  <si>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</si>
  <si>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</si>
  <si>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</si>
  <si>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</si>
  <si>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</si>
  <si>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</si>
  <si>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</si>
  <si>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</si>
  <si>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</si>
  <si>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</si>
  <si>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</si>
  <si>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</si>
  <si>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</si>
  <si>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</si>
  <si>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</si>
  <si>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</si>
  <si>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</si>
  <si>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</si>
  <si>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</si>
  <si>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</si>
  <si>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</si>
  <si>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</si>
  <si>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</si>
  <si>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</si>
  <si>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</si>
  <si>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</si>
  <si>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</si>
  <si>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</si>
  <si>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</si>
  <si>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</si>
  <si>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</si>
  <si>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</si>
  <si>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</si>
  <si>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</si>
  <si>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</si>
  <si>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</si>
  <si>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</si>
  <si>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</si>
  <si>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</si>
  <si>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</si>
  <si>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</si>
  <si>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</si>
  <si>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</si>
  <si>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</si>
  <si>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</si>
  <si>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</si>
  <si>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</si>
  <si>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</si>
  <si>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</si>
  <si>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</si>
  <si>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</si>
  <si>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</si>
  <si>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</si>
  <si>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</si>
  <si>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</si>
  <si>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</si>
  <si>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</si>
  <si>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</si>
  <si>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</si>
  <si>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</si>
  <si>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</si>
  <si>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</si>
  <si>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</si>
  <si>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</si>
  <si>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</si>
  <si>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</si>
  <si>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</si>
  <si>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</si>
  <si>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</si>
  <si>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</si>
  <si>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</si>
  <si>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</si>
  <si>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</si>
  <si>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</si>
  <si>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</si>
  <si>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</si>
  <si>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</si>
  <si>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</si>
  <si>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</si>
  <si>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</si>
  <si>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</si>
  <si>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</si>
  <si>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</si>
  <si>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</si>
  <si>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</si>
  <si>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</si>
  <si>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</si>
  <si>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</si>
  <si>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</si>
  <si>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</si>
  <si>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</si>
  <si>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</si>
  <si>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</si>
  <si>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</si>
  <si>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</si>
  <si>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</si>
  <si>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</si>
  <si>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</si>
  <si>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</si>
  <si>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</si>
  <si>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</si>
  <si>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</si>
  <si>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</si>
  <si>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</si>
  <si>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</si>
  <si>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</si>
  <si>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</si>
  <si>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</si>
  <si>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</si>
  <si>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</si>
  <si>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</si>
  <si>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</si>
  <si>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</si>
  <si>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</si>
  <si>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</si>
  <si>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</si>
  <si>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</si>
  <si>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</si>
  <si>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</si>
  <si>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</si>
  <si>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</si>
  <si>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</si>
  <si>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</si>
  <si>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</si>
  <si>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</si>
  <si>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</si>
  <si>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</si>
  <si>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</si>
  <si>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</si>
  <si>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</si>
  <si>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</si>
  <si>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</si>
  <si>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</si>
  <si>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</si>
  <si>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</si>
  <si>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</si>
  <si>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</si>
  <si>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</si>
  <si>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</si>
  <si>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</si>
  <si>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</si>
  <si>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</si>
  <si>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</si>
  <si>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</si>
  <si>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</si>
  <si>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</si>
  <si>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</si>
  <si>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</si>
  <si>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</si>
  <si>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</si>
  <si>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</si>
  <si>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</si>
  <si>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</si>
  <si>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</si>
  <si>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</si>
  <si>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</si>
  <si>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</si>
  <si>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</si>
  <si>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</si>
  <si>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</si>
  <si>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</si>
  <si>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</si>
  <si>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</si>
  <si>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</si>
  <si>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</si>
  <si>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</si>
  <si>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</si>
  <si>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</si>
  <si>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</si>
  <si>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</si>
  <si>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</si>
  <si>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</si>
  <si>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</si>
  <si>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</si>
  <si>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</si>
  <si>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</si>
  <si>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</si>
  <si>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</si>
  <si>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</si>
  <si>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</si>
  <si>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</si>
  <si>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</si>
  <si>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</si>
  <si>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</si>
  <si>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</si>
  <si>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</si>
  <si>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</si>
  <si>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</si>
  <si>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</si>
  <si>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</si>
  <si>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</si>
  <si>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</si>
  <si>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</si>
  <si>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</si>
  <si>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</si>
  <si>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</si>
  <si>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</si>
  <si>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</si>
  <si>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</si>
  <si>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</si>
  <si>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</si>
  <si>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</si>
  <si>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</si>
  <si>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</si>
  <si>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</si>
  <si>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</si>
  <si>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</si>
  <si>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</si>
  <si>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</si>
  <si>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</si>
  <si>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</si>
  <si>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</si>
  <si>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</si>
  <si>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</si>
  <si>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</si>
  <si>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</si>
  <si>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</si>
  <si>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</si>
  <si>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</si>
  <si>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</si>
  <si>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</si>
  <si>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</si>
  <si>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</si>
  <si>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</si>
  <si>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</si>
  <si>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</si>
  <si>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</si>
  <si>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</si>
  <si>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</si>
  <si>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</si>
  <si>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</si>
  <si>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</si>
  <si>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</si>
  <si>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</si>
  <si>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</si>
  <si>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</si>
  <si>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</si>
  <si>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</si>
  <si>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</si>
  <si>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</si>
  <si>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</si>
  <si>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</si>
  <si>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</si>
  <si>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</si>
  <si>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</si>
  <si>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</si>
  <si>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</si>
  <si>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</si>
  <si>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</si>
  <si>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</si>
  <si>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</si>
  <si>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</si>
  <si>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</si>
  <si>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</si>
  <si>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</si>
  <si>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</si>
  <si>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</si>
  <si>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</si>
  <si>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</si>
  <si>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</si>
  <si>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</si>
  <si>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</si>
  <si>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</si>
  <si>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</si>
  <si>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</si>
  <si>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</si>
  <si>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</si>
  <si>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</si>
  <si>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</si>
  <si>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</si>
  <si>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</si>
  <si>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</si>
  <si>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</si>
  <si>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</si>
  <si>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</si>
  <si>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</si>
  <si>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</si>
  <si>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</si>
  <si>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</si>
  <si>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</si>
  <si>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</si>
  <si>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</si>
  <si>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</si>
  <si>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</si>
  <si>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</si>
  <si>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</si>
  <si>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</si>
  <si>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</si>
  <si>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</si>
  <si>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</si>
  <si>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</si>
  <si>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</si>
  <si>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</si>
  <si>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</si>
  <si>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</si>
  <si>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</si>
  <si>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</si>
  <si>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</si>
  <si>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</si>
  <si>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</si>
  <si>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</si>
  <si>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</si>
  <si>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</si>
  <si>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</si>
  <si>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</si>
  <si>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</si>
  <si>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</si>
  <si>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</si>
  <si>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</si>
  <si>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</si>
  <si>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</si>
  <si>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</si>
  <si>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</si>
  <si>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</si>
  <si>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</si>
  <si>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</si>
  <si>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</si>
  <si>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</si>
  <si>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</si>
  <si>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</si>
  <si>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</si>
  <si>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</si>
  <si>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</si>
  <si>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</si>
  <si>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</si>
  <si>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</si>
  <si>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</si>
  <si>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</si>
  <si>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</si>
  <si>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</si>
  <si>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</si>
  <si>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</si>
  <si>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</si>
  <si>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</si>
  <si>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</si>
  <si>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</si>
  <si>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</si>
  <si>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</si>
  <si>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</si>
  <si>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</si>
  <si>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</si>
  <si>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</si>
  <si>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</si>
  <si>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</si>
  <si>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</si>
  <si>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</si>
  <si>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</si>
  <si>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</si>
  <si>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</si>
  <si>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</si>
  <si>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</si>
  <si>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</si>
  <si>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</si>
  <si>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</si>
  <si>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</si>
  <si>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</si>
  <si>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</si>
  <si>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</si>
  <si>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</si>
  <si>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</si>
  <si>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</si>
  <si>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</si>
  <si>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</si>
  <si>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</si>
  <si>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</si>
  <si>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</si>
  <si>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</si>
  <si>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</si>
  <si>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</si>
  <si>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</si>
  <si>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</si>
  <si>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</si>
  <si>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</si>
  <si>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</si>
  <si>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</si>
  <si>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</si>
  <si>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</si>
  <si>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</si>
  <si>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</si>
  <si>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</si>
  <si>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</si>
  <si>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</si>
  <si>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</si>
  <si>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</si>
  <si>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</si>
  <si>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</si>
  <si>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</si>
  <si>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</si>
  <si>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</si>
  <si>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</si>
  <si>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</si>
  <si>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</si>
  <si>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</si>
  <si>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</si>
  <si>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</si>
  <si>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</si>
  <si>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</si>
  <si>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</si>
  <si>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</si>
  <si>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</si>
  <si>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</si>
  <si>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</si>
  <si>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</si>
  <si>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</si>
  <si>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</si>
  <si>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</si>
  <si>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</si>
  <si>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</si>
  <si>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</si>
  <si>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</si>
  <si>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</si>
  <si>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</si>
  <si>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</si>
  <si>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</si>
  <si>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</si>
  <si>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</si>
  <si>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</si>
  <si>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</si>
  <si>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</si>
  <si>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</si>
  <si>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</si>
  <si>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</si>
  <si>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</si>
  <si>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</si>
  <si>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</si>
  <si>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</si>
  <si>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</si>
  <si>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</si>
  <si>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</si>
  <si>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</si>
  <si>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</si>
  <si>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</si>
  <si>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</si>
  <si>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</si>
  <si>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</si>
  <si>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</si>
  <si>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</si>
  <si>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</si>
  <si>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</si>
  <si>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</si>
  <si>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</si>
  <si>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</si>
  <si>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</si>
  <si>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</si>
  <si>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</si>
  <si>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</si>
  <si>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</si>
  <si>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</si>
  <si>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</si>
  <si>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</si>
  <si>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</si>
  <si>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</si>
  <si>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</si>
  <si>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</si>
  <si>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</si>
  <si>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</si>
  <si>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</si>
  <si>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</si>
  <si>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</si>
  <si>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</si>
  <si>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</si>
  <si>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</si>
  <si>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</si>
  <si>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</si>
  <si>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</si>
  <si>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</si>
  <si>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</si>
  <si>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</si>
  <si>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</si>
  <si>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</si>
  <si>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</si>
  <si>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</si>
  <si>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</si>
  <si>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</si>
  <si>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</si>
  <si>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</si>
  <si>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</si>
  <si>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</si>
  <si>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</si>
  <si>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</si>
  <si>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</si>
  <si>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</si>
  <si>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</si>
  <si>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</si>
  <si>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</si>
  <si>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</si>
  <si>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</si>
  <si>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</si>
  <si>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</si>
  <si>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</si>
  <si>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</si>
  <si>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</si>
  <si>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</si>
  <si>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</si>
  <si>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</si>
  <si>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</si>
  <si>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</si>
  <si>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</si>
  <si>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</si>
  <si>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</si>
  <si>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</si>
  <si>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</si>
  <si>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</si>
  <si>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</si>
  <si>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</si>
  <si>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</si>
  <si>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</si>
  <si>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</si>
  <si>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</si>
  <si>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</si>
  <si>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</si>
  <si>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</si>
  <si>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</si>
  <si>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</si>
  <si>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</si>
  <si>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</si>
  <si>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</si>
  <si>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</si>
  <si>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</si>
  <si>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</si>
  <si>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</si>
  <si>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</si>
  <si>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</si>
  <si>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</si>
  <si>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</si>
  <si>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</si>
  <si>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</si>
  <si>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</si>
  <si>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</si>
  <si>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</si>
  <si>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</si>
  <si>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</si>
  <si>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</si>
  <si>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</si>
  <si>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</si>
  <si>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</si>
  <si>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</si>
  <si>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</si>
  <si>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</si>
  <si>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</si>
  <si>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</si>
  <si>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</si>
  <si>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</si>
  <si>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</si>
  <si>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</si>
  <si>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</si>
  <si>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</si>
  <si>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</si>
  <si>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</si>
  <si>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</si>
  <si>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</si>
  <si>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</si>
  <si>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</si>
  <si>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</si>
  <si>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</si>
  <si>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</si>
  <si>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</si>
  <si>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</si>
  <si>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</si>
  <si>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</si>
  <si>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</si>
  <si>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</si>
  <si>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</si>
  <si>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</si>
  <si>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</si>
  <si>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</si>
  <si>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</si>
  <si>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</si>
  <si>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</si>
  <si>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</si>
  <si>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</si>
  <si>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</si>
  <si>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</si>
  <si>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</si>
  <si>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</si>
  <si>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</si>
  <si>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</si>
  <si>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</si>
  <si>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</si>
  <si>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</si>
  <si>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</si>
  <si>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</si>
  <si>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</si>
  <si>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</si>
  <si>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</si>
  <si>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</si>
  <si>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</si>
  <si>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</si>
  <si>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</si>
  <si>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</si>
  <si>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</si>
  <si>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</si>
  <si>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</si>
  <si>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</si>
  <si>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</si>
  <si>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</si>
  <si>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</si>
  <si>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</si>
  <si>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</si>
  <si>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</si>
  <si>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</si>
  <si>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</si>
  <si>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</si>
  <si>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</si>
  <si>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</si>
  <si>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</si>
  <si>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</si>
  <si>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</si>
  <si>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</si>
  <si>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</si>
  <si>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</si>
  <si>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</si>
  <si>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</si>
  <si>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</si>
  <si>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</si>
  <si>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</si>
  <si>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</si>
  <si>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</si>
  <si>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</si>
  <si>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</si>
  <si>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</si>
  <si>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</si>
  <si>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</si>
  <si>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</si>
  <si>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</si>
  <si>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</si>
  <si>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</si>
  <si>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</si>
  <si>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</si>
  <si>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</si>
  <si>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</si>
  <si>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</si>
  <si>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</si>
  <si>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</si>
  <si>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</si>
  <si>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</si>
  <si>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</si>
  <si>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</si>
  <si>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</si>
  <si>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</si>
  <si>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</si>
  <si>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</si>
  <si>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</si>
  <si>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</si>
  <si>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</si>
  <si>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</si>
  <si>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</si>
  <si>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</si>
  <si>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</si>
  <si>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</si>
  <si>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</si>
  <si>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</si>
  <si>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</si>
  <si>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</si>
  <si>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</si>
  <si>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</si>
  <si>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</si>
  <si>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</si>
  <si>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</si>
  <si>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</si>
  <si>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</si>
  <si>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</si>
  <si>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</si>
  <si>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</si>
  <si>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</si>
  <si>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</si>
  <si>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</si>
  <si>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</si>
  <si>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</si>
  <si>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</si>
  <si>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</si>
  <si>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</si>
  <si>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</si>
  <si>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</si>
  <si>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</si>
  <si>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</si>
  <si>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</si>
  <si>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</si>
  <si>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</si>
  <si>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</si>
  <si>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</si>
  <si>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</si>
  <si>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</si>
  <si>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</si>
  <si>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</si>
  <si>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</si>
  <si>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</si>
  <si>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</si>
  <si>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</si>
  <si>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</si>
  <si>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</si>
  <si>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</si>
  <si>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</si>
  <si>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</si>
  <si>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</si>
  <si>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</si>
  <si>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</si>
  <si>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</si>
  <si>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</si>
  <si>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</si>
  <si>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</si>
  <si>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</si>
  <si>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</si>
  <si>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</si>
  <si>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</si>
  <si>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</si>
  <si>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</si>
  <si>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</si>
  <si>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</si>
  <si>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</si>
  <si>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</si>
  <si>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</si>
  <si>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</si>
  <si>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</si>
  <si>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</si>
  <si>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</si>
  <si>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</si>
  <si>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</si>
  <si>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</si>
  <si>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</si>
  <si>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</si>
  <si>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</si>
  <si>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</si>
  <si>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</si>
  <si>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</si>
  <si>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</si>
  <si>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</si>
  <si>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</si>
  <si>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</si>
  <si>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</si>
  <si>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</si>
  <si>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</si>
  <si>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</si>
  <si>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</si>
  <si>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</si>
  <si>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</si>
  <si>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</si>
  <si>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</si>
  <si>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</si>
  <si>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</si>
  <si>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</si>
  <si>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</si>
  <si>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</si>
  <si>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</si>
  <si>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</si>
  <si>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</si>
  <si>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</si>
  <si>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</si>
  <si>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</si>
  <si>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</si>
  <si>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</si>
  <si>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</si>
  <si>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</si>
  <si>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</si>
  <si>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</si>
  <si>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</si>
  <si>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</si>
  <si>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</si>
  <si>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</si>
  <si>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</si>
  <si>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</si>
  <si>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</si>
  <si>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</si>
  <si>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</si>
  <si>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</si>
  <si>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</si>
  <si>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</si>
  <si>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</si>
  <si>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</si>
  <si>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</si>
  <si>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</si>
  <si>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</si>
  <si>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</si>
  <si>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</si>
  <si>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</si>
  <si>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</si>
  <si>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</si>
  <si>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</si>
  <si>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</si>
  <si>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</si>
  <si>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</si>
  <si>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</si>
  <si>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</si>
  <si>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</si>
  <si>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</si>
  <si>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</si>
  <si>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</si>
  <si>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</si>
  <si>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</si>
  <si>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</si>
  <si>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</si>
  <si>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</si>
  <si>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</si>
  <si>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</si>
  <si>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</si>
  <si>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</si>
  <si>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</si>
  <si>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</si>
  <si>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</si>
  <si>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</si>
  <si>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</si>
  <si>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</si>
  <si>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</si>
  <si>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</si>
  <si>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</si>
  <si>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</si>
  <si>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</si>
  <si>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</si>
  <si>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</si>
  <si>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</si>
  <si>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</si>
  <si>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</si>
  <si>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</si>
  <si>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</si>
  <si>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</si>
  <si>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</si>
  <si>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</si>
  <si>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</si>
  <si>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</si>
  <si>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</si>
  <si>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</si>
  <si>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</si>
  <si>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</si>
  <si>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</si>
  <si>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</si>
  <si>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</si>
  <si>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</si>
  <si>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</si>
  <si>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</si>
  <si>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</si>
  <si>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</si>
  <si>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</si>
  <si>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</si>
  <si>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</si>
  <si>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</si>
  <si>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</si>
  <si>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</si>
  <si>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</si>
  <si>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</si>
  <si>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</si>
  <si>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</si>
  <si>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</si>
  <si>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</si>
  <si>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</si>
  <si>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</si>
  <si>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</si>
  <si>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</si>
  <si>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</si>
  <si>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</si>
  <si>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</si>
  <si>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</si>
  <si>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</si>
  <si>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</si>
  <si>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</si>
  <si>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</si>
  <si>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</si>
  <si>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</si>
  <si>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</si>
  <si>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</si>
  <si>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</si>
  <si>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</si>
  <si>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</si>
  <si>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</si>
  <si>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</si>
  <si>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</si>
  <si>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</si>
  <si>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</si>
  <si>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</si>
  <si>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</si>
  <si>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</si>
  <si>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</si>
  <si>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</si>
  <si>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</si>
  <si>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</si>
  <si>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</si>
  <si>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</si>
  <si>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</si>
  <si>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</si>
  <si>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</si>
  <si>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</si>
  <si>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</si>
  <si>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</si>
  <si>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</si>
  <si>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</si>
  <si>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</si>
  <si>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</si>
  <si>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</si>
  <si>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</si>
  <si>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</si>
  <si>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</si>
  <si>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</si>
  <si>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</si>
  <si>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</si>
  <si>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</si>
  <si>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</si>
  <si>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</si>
  <si>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</si>
  <si>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</si>
  <si>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</si>
  <si>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</si>
  <si>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</si>
  <si>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</si>
  <si>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</si>
  <si>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</si>
  <si>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</si>
  <si>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</si>
  <si>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</si>
  <si>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</si>
  <si>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</si>
  <si>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</si>
  <si>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</si>
  <si>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</si>
  <si>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</si>
  <si>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</si>
  <si>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</si>
  <si>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</si>
  <si>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</si>
  <si>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</si>
  <si>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</si>
  <si>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</si>
  <si>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</si>
  <si>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</si>
  <si>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</si>
  <si>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</si>
  <si>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</si>
  <si>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</si>
  <si>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</si>
  <si>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</si>
  <si>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</si>
  <si>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</si>
  <si>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</si>
  <si>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</si>
  <si>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</si>
  <si>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</si>
  <si>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</si>
  <si>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</si>
  <si>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</si>
  <si>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</si>
  <si>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</si>
  <si>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</si>
  <si>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</si>
  <si>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</si>
  <si>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</si>
  <si>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</si>
  <si>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</si>
  <si>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</si>
  <si>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</si>
  <si>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</si>
  <si>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</si>
  <si>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</si>
  <si>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</si>
  <si>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</si>
  <si>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</si>
  <si>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</si>
  <si>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</si>
  <si>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</si>
  <si>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</si>
  <si>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</si>
  <si>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</si>
  <si>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</si>
  <si>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</si>
  <si>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</si>
  <si>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</si>
  <si>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</si>
  <si>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</si>
  <si>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</si>
  <si>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</si>
  <si>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</si>
  <si>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</si>
  <si>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</si>
  <si>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</si>
  <si>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</si>
  <si>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</si>
  <si>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</si>
  <si>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</si>
  <si>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</si>
  <si>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</si>
  <si>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</si>
  <si>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</si>
  <si>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</si>
  <si>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</si>
  <si>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</si>
  <si>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</si>
  <si>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</si>
  <si>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</si>
  <si>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</si>
  <si>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</si>
  <si>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</si>
  <si>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</si>
  <si>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</si>
  <si>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</si>
  <si>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</si>
  <si>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</si>
  <si>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</si>
  <si>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</si>
  <si>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</si>
  <si>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</si>
  <si>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</si>
  <si>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</si>
  <si>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</si>
  <si>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</si>
  <si>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</si>
  <si>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</si>
  <si>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</si>
  <si>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</si>
  <si>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</si>
  <si>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</si>
  <si>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</si>
  <si>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</si>
  <si>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</si>
  <si>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</si>
  <si>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</si>
  <si>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</si>
  <si>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</si>
  <si>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</si>
  <si>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</si>
  <si>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</si>
  <si>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</si>
  <si>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</si>
  <si>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</si>
  <si>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</si>
  <si>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</si>
  <si>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</si>
  <si>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</si>
  <si>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</si>
  <si>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</si>
  <si>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</si>
  <si>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</si>
  <si>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</si>
  <si>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</si>
  <si>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</si>
  <si>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</si>
  <si>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</si>
  <si>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</si>
  <si>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</si>
  <si>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</si>
  <si>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</si>
  <si>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</si>
  <si>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</si>
  <si>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</si>
  <si>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</si>
  <si>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</si>
  <si>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</si>
  <si>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</si>
  <si>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</si>
  <si>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</si>
  <si>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</si>
  <si>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</si>
  <si>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</si>
  <si>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</si>
  <si>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</si>
  <si>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</si>
  <si>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</si>
  <si>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</si>
  <si>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</si>
  <si>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</si>
  <si>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</si>
  <si>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</si>
  <si>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</si>
  <si>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</si>
  <si>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</si>
  <si>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</si>
  <si>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</si>
  <si>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</si>
  <si>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</si>
  <si>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</si>
  <si>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</si>
  <si>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</si>
  <si>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</si>
  <si>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</si>
  <si>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</si>
  <si>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</si>
  <si>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</si>
  <si>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</si>
  <si>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</si>
  <si>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</si>
  <si>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</si>
  <si>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</si>
  <si>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</si>
  <si>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</si>
  <si>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</si>
  <si>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</si>
  <si>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</si>
  <si>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</si>
  <si>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</si>
  <si>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</si>
  <si>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</si>
  <si>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</si>
  <si>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</si>
  <si>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</si>
  <si>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</si>
  <si>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</si>
  <si>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</si>
  <si>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</si>
  <si>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</si>
  <si>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</si>
  <si>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</si>
  <si>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</si>
  <si>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</si>
  <si>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</si>
  <si>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</si>
  <si>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</si>
  <si>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</si>
  <si>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</si>
  <si>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</si>
  <si>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</si>
  <si>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</si>
  <si>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</si>
  <si>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</si>
  <si>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</si>
  <si>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</si>
  <si>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</si>
  <si>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</si>
  <si>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</si>
  <si>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</si>
  <si>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</si>
  <si>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</si>
  <si>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</si>
  <si>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</si>
  <si>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</si>
  <si>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</si>
  <si>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</si>
  <si>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</si>
  <si>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</si>
  <si>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</si>
  <si>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</si>
  <si>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</si>
  <si>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</si>
  <si>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</si>
  <si>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</si>
  <si>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</si>
  <si>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</si>
  <si>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</si>
  <si>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</si>
  <si>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</si>
  <si>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</si>
  <si>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</si>
  <si>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</si>
  <si>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</si>
  <si>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</si>
  <si>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</si>
  <si>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</si>
  <si>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</si>
  <si>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</si>
  <si>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</si>
  <si>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</si>
  <si>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</si>
  <si>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</si>
  <si>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</si>
  <si>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</si>
  <si>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</si>
  <si>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</si>
  <si>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</si>
  <si>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</si>
  <si>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</si>
  <si>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</si>
  <si>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</si>
  <si>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</si>
  <si>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</si>
  <si>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</si>
  <si>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</si>
  <si>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</si>
  <si>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</si>
  <si>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</si>
  <si>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</si>
  <si>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</si>
  <si>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</si>
  <si>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</si>
  <si>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</si>
  <si>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</si>
  <si>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</si>
  <si>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</si>
  <si>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</si>
  <si>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</si>
  <si>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</si>
  <si>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</si>
  <si>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</si>
  <si>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</si>
  <si>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</si>
  <si>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</si>
  <si>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</si>
  <si>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</si>
  <si>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</si>
  <si>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</si>
  <si>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</si>
  <si>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</si>
  <si>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</si>
  <si>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</si>
  <si>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</si>
  <si>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</si>
  <si>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</si>
  <si>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</si>
  <si>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</si>
  <si>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</si>
  <si>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</si>
  <si>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</si>
  <si>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</si>
  <si>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</si>
  <si>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</si>
  <si>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</si>
  <si>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</si>
  <si>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</si>
  <si>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</si>
  <si>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</si>
  <si>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</si>
  <si>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</si>
  <si>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</si>
  <si>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</si>
  <si>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</si>
  <si>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</si>
  <si>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</si>
  <si>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</si>
  <si>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</si>
  <si>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</si>
  <si>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</si>
  <si>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</si>
  <si>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</si>
  <si>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</si>
  <si>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</si>
  <si>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</si>
  <si>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</si>
  <si>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</si>
  <si>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</si>
  <si>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</si>
  <si>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</si>
  <si>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</si>
  <si>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</si>
  <si>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</si>
  <si>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</si>
  <si>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</si>
  <si>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</si>
  <si>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</si>
  <si>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</si>
  <si>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</si>
  <si>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</si>
  <si>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</si>
  <si>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</si>
  <si>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</si>
  <si>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</si>
  <si>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</si>
  <si>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</si>
  <si>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</si>
  <si>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</si>
  <si>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</si>
  <si>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</si>
  <si>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</si>
  <si>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</si>
  <si>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</si>
  <si>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</si>
  <si>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</si>
  <si>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</si>
  <si>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</si>
  <si>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</si>
  <si>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</si>
  <si>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</si>
  <si>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</si>
  <si>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</si>
  <si>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</si>
  <si>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</si>
  <si>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</si>
  <si>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</si>
  <si>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</si>
  <si>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</si>
  <si>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</si>
  <si>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</si>
  <si>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</si>
  <si>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</si>
  <si>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</si>
  <si>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</si>
  <si>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</si>
  <si>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</si>
  <si>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</si>
  <si>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</si>
  <si>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</si>
  <si>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</si>
  <si>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</si>
  <si>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</si>
  <si>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</si>
  <si>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</si>
  <si>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</si>
  <si>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</si>
  <si>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</si>
  <si>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</si>
  <si>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</si>
  <si>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</si>
  <si>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</si>
  <si>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</si>
  <si>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</si>
  <si>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</si>
  <si>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</si>
  <si>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</si>
  <si>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</si>
  <si>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</si>
  <si>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</si>
  <si>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</si>
  <si>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</si>
  <si>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</si>
  <si>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</si>
  <si>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</si>
  <si>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</si>
  <si>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</si>
  <si>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</si>
  <si>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</si>
  <si>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</si>
  <si>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</si>
  <si>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</si>
  <si>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</si>
  <si>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</si>
  <si>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</si>
  <si>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</si>
  <si>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</si>
  <si>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</si>
  <si>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</si>
  <si>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</si>
  <si>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</si>
  <si>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</si>
  <si>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</si>
  <si>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</si>
  <si>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</si>
  <si>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</si>
  <si>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</si>
  <si>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</si>
  <si>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</si>
  <si>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</si>
  <si>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</si>
  <si>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</si>
  <si>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</si>
  <si>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</si>
  <si>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</si>
  <si>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</si>
  <si>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</si>
  <si>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</si>
  <si>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</si>
  <si>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</si>
  <si>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</si>
  <si>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</si>
  <si>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</si>
  <si>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</si>
  <si>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</si>
  <si>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</si>
  <si>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</si>
  <si>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</si>
  <si>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</si>
  <si>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</si>
  <si>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</si>
  <si>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</si>
  <si>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</si>
  <si>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</si>
  <si>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</si>
  <si>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</si>
  <si>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</si>
  <si>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</si>
  <si>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</si>
  <si>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</si>
  <si>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</si>
  <si>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</si>
  <si>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</si>
  <si>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</si>
  <si>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</si>
  <si>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</si>
  <si>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</si>
  <si>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</si>
  <si>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</si>
  <si>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</si>
  <si>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</si>
  <si>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</si>
  <si>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</si>
  <si>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</si>
  <si>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</si>
  <si>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</si>
  <si>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</si>
  <si>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</si>
  <si>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</si>
  <si>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</si>
  <si>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</si>
  <si>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</si>
  <si>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</si>
  <si>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</si>
  <si>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</si>
  <si>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</si>
  <si>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</si>
  <si>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</si>
  <si>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</si>
  <si>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</si>
  <si>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</si>
  <si>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</si>
  <si>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</si>
  <si>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</si>
  <si>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</si>
  <si>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</si>
  <si>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</si>
  <si>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</si>
  <si>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</si>
  <si>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</si>
  <si>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</si>
  <si>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</si>
  <si>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</si>
  <si>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</si>
  <si>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</si>
  <si>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</si>
  <si>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</si>
  <si>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</si>
  <si>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</si>
  <si>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</si>
  <si>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</si>
  <si>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</si>
  <si>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</si>
  <si>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</si>
  <si>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</si>
  <si>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</si>
  <si>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</si>
  <si>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</si>
  <si>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</si>
  <si>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</si>
  <si>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</si>
  <si>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</si>
  <si>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</si>
  <si>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</si>
  <si>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</si>
  <si>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</si>
  <si>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</si>
  <si>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</si>
  <si>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</si>
  <si>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</si>
  <si>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</si>
  <si>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</si>
  <si>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</si>
  <si>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</si>
  <si>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</si>
  <si>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</si>
  <si>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</si>
  <si>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</si>
  <si>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</si>
  <si>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</si>
  <si>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</si>
  <si>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</si>
  <si>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</si>
  <si>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</si>
  <si>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</si>
  <si>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</si>
  <si>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</si>
  <si>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</si>
  <si>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</si>
  <si>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</si>
  <si>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</si>
  <si>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</si>
  <si>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</si>
  <si>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</si>
  <si>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</si>
  <si>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</si>
  <si>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</si>
  <si>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</si>
  <si>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</si>
  <si>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</si>
  <si>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</si>
  <si>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</si>
  <si>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</si>
  <si>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</si>
  <si>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</si>
  <si>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</si>
  <si>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</si>
  <si>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</si>
  <si>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</si>
  <si>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</si>
  <si>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</si>
  <si>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</si>
  <si>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</si>
  <si>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</si>
  <si>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</si>
  <si>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</si>
  <si>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</si>
  <si>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</si>
  <si>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</si>
  <si>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</si>
  <si>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</si>
  <si>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</si>
  <si>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</si>
  <si>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</si>
  <si>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</si>
  <si>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</si>
  <si>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</si>
  <si>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</si>
  <si>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</si>
  <si>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</si>
  <si>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</si>
  <si>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</si>
  <si>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</si>
  <si>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</si>
  <si>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</si>
  <si>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</si>
  <si>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</si>
  <si>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</si>
  <si>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</si>
  <si>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</si>
  <si>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</si>
  <si>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</si>
  <si>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</si>
  <si>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</si>
  <si>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</si>
  <si>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</si>
  <si>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</si>
  <si>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</si>
  <si>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</si>
  <si>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</si>
  <si>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</si>
  <si>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</si>
  <si>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</si>
  <si>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</si>
  <si>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</si>
  <si>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</si>
  <si>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</si>
  <si>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</si>
  <si>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</si>
  <si>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</si>
  <si>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</si>
  <si>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</si>
  <si>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</si>
  <si>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</si>
  <si>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</si>
  <si>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</si>
  <si>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</si>
  <si>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</si>
  <si>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</si>
  <si>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</si>
  <si>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</si>
  <si>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</si>
  <si>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</si>
  <si>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</si>
  <si>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</si>
  <si>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</si>
  <si>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</si>
  <si>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</si>
  <si>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</si>
  <si>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</si>
  <si>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</si>
  <si>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</si>
  <si>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</si>
  <si>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</si>
  <si>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</si>
  <si>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</si>
  <si>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</si>
  <si>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</si>
  <si>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</si>
  <si>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</si>
  <si>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</si>
  <si>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</si>
  <si>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</si>
  <si>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</si>
  <si>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</si>
  <si>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</si>
  <si>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</si>
  <si>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</si>
  <si>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</si>
  <si>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</si>
  <si>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</si>
  <si>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</si>
  <si>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</si>
  <si>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</si>
  <si>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</si>
  <si>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</si>
  <si>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</si>
  <si>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</si>
  <si>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</si>
  <si>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</si>
  <si>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</si>
  <si>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</si>
  <si>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</si>
  <si>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</si>
  <si>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</si>
  <si>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</si>
  <si>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</si>
  <si>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</si>
  <si>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</si>
  <si>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</si>
  <si>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</si>
  <si>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</si>
  <si>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</si>
  <si>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</si>
  <si>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</si>
  <si>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</si>
  <si>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</si>
  <si>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</si>
  <si>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</si>
  <si>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</si>
  <si>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</si>
  <si>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</si>
  <si>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</si>
  <si>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</si>
  <si>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</si>
  <si>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</si>
  <si>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</si>
  <si>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</si>
  <si>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</si>
  <si>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</si>
  <si>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</si>
  <si>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</si>
  <si>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</si>
  <si>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</si>
  <si>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</si>
  <si>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</si>
  <si>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</si>
  <si>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</si>
  <si>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</si>
  <si>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</si>
  <si>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</si>
  <si>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</si>
  <si>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</si>
  <si>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</si>
  <si>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</si>
  <si>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</si>
  <si>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</si>
  <si>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</si>
  <si>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</si>
  <si>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</si>
  <si>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</si>
  <si>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</si>
  <si>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</si>
  <si>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</si>
  <si>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</si>
  <si>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</si>
  <si>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</si>
  <si>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</si>
  <si>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</si>
  <si>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</si>
  <si>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</si>
  <si>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</si>
  <si>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</si>
  <si>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</si>
  <si>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</si>
  <si>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</si>
  <si>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</si>
  <si>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</si>
  <si>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</si>
  <si>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</si>
  <si>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</si>
  <si>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</si>
  <si>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</si>
  <si>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</si>
  <si>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</si>
  <si>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</si>
  <si>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</si>
  <si>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</si>
  <si>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</si>
  <si>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</si>
  <si>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</si>
  <si>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</si>
  <si>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</si>
  <si>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</si>
  <si>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</si>
  <si>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</si>
  <si>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</si>
  <si>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</si>
  <si>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</si>
  <si>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</si>
  <si>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</si>
  <si>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</si>
  <si>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</si>
  <si>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</si>
  <si>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</si>
  <si>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</si>
  <si>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</si>
  <si>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</si>
  <si>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</si>
  <si>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</si>
  <si>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</si>
  <si>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</si>
  <si>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</si>
  <si>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</si>
  <si>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</si>
  <si>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</si>
  <si>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</si>
  <si>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</si>
  <si>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</si>
  <si>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</si>
  <si>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</si>
  <si>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</si>
  <si>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</si>
  <si>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</si>
  <si>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</si>
  <si>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</si>
  <si>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</si>
  <si>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</si>
  <si>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</si>
  <si>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</si>
  <si>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</si>
  <si>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</si>
  <si>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</si>
  <si>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</si>
  <si>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</si>
  <si>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</si>
  <si>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</si>
  <si>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</si>
  <si>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</si>
  <si>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</si>
  <si>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</si>
  <si>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</si>
  <si>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</si>
  <si>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</si>
  <si>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</si>
  <si>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</si>
  <si>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</si>
  <si>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</si>
  <si>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</si>
  <si>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</si>
  <si>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</si>
  <si>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</si>
  <si>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</si>
  <si>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</si>
  <si>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</si>
  <si>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</si>
  <si>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</si>
  <si>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</si>
  <si>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</si>
  <si>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</si>
  <si>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</si>
  <si>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</si>
  <si>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</si>
  <si>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</si>
  <si>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</si>
  <si>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</si>
  <si>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</si>
  <si>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</si>
  <si>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</si>
  <si>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</si>
  <si>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</si>
  <si>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</si>
  <si>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</si>
  <si>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</si>
  <si>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</si>
  <si>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</si>
  <si>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</si>
  <si>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</si>
  <si>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</si>
  <si>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</si>
  <si>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</si>
  <si>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</si>
  <si>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</si>
  <si>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</si>
  <si>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</si>
  <si>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</si>
  <si>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</si>
  <si>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</si>
  <si>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</si>
  <si>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</si>
  <si>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</si>
  <si>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</si>
  <si>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</si>
  <si>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</si>
  <si>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</si>
  <si>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</si>
  <si>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</si>
  <si>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</si>
  <si>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</si>
  <si>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</si>
  <si>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</si>
  <si>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</si>
  <si>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</si>
  <si>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</si>
  <si>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</si>
  <si>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</si>
  <si>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</si>
  <si>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</si>
  <si>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</si>
  <si>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</si>
  <si>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</si>
  <si>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</si>
  <si>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</si>
  <si>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</si>
  <si>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</si>
  <si>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</si>
  <si>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</si>
  <si>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</si>
  <si>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</si>
  <si>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</si>
  <si>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</si>
  <si>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</si>
  <si>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</si>
  <si>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</si>
  <si>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</si>
  <si>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</si>
  <si>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</si>
  <si>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</si>
  <si>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</si>
  <si>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</si>
  <si>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</si>
  <si>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</si>
  <si>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</si>
  <si>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</si>
  <si>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</si>
  <si>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</si>
  <si>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</si>
  <si>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</si>
  <si>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</si>
  <si>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</si>
  <si>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</si>
  <si>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</si>
  <si>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</si>
  <si>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</si>
  <si>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</si>
  <si>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</si>
  <si>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</si>
  <si>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</si>
  <si>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</si>
  <si>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</si>
  <si>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</si>
  <si>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</si>
  <si>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</si>
  <si>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</si>
  <si>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</si>
  <si>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</si>
  <si>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</si>
  <si>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</si>
  <si>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</si>
  <si>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</si>
  <si>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</si>
  <si>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</si>
  <si>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</si>
  <si>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</si>
  <si>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</si>
  <si>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</si>
  <si>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</si>
  <si>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</si>
  <si>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</si>
  <si>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</si>
  <si>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</si>
  <si>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</si>
  <si>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</si>
  <si>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</si>
  <si>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</si>
  <si>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</si>
  <si>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</si>
  <si>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</si>
  <si>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</si>
  <si>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</si>
  <si>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</si>
  <si>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</si>
  <si>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</si>
  <si>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</si>
  <si>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</si>
  <si>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</si>
  <si>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</si>
  <si>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</si>
  <si>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</si>
  <si>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</si>
  <si>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</si>
  <si>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</si>
  <si>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</si>
  <si>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</si>
  <si>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</si>
  <si>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</si>
  <si>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</si>
  <si>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</si>
  <si>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</si>
  <si>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</si>
  <si>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</si>
  <si>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</si>
  <si>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</si>
  <si>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</si>
  <si>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</si>
  <si>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</si>
  <si>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</si>
  <si>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</si>
  <si>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</si>
  <si>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</si>
  <si>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</si>
  <si>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</si>
  <si>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</si>
  <si>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</si>
  <si>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</si>
  <si>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</si>
  <si>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</si>
  <si>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</si>
  <si>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</si>
  <si>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</si>
  <si>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</si>
  <si>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</si>
  <si>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</si>
  <si>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</si>
  <si>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</si>
  <si>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</si>
  <si>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</si>
  <si>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</si>
  <si>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</si>
  <si>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</si>
  <si>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</si>
  <si>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</si>
  <si>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</si>
  <si>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</si>
  <si>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</si>
  <si>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</si>
  <si>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</si>
  <si>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</si>
  <si>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</si>
  <si>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</si>
  <si>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</si>
  <si>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</si>
  <si>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</si>
  <si>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</si>
  <si>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</si>
  <si>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</si>
  <si>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</si>
  <si>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</si>
  <si>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</si>
  <si>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</si>
  <si>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</si>
  <si>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</si>
  <si>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</si>
  <si>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</si>
  <si>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</si>
  <si>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</si>
  <si>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</si>
  <si>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</si>
  <si>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</si>
  <si>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</si>
  <si>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</si>
  <si>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</si>
  <si>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</si>
  <si>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</si>
  <si>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</si>
  <si>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</si>
  <si>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</si>
  <si>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</si>
  <si>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</si>
  <si>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</si>
  <si>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</si>
  <si>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</si>
  <si>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</si>
  <si>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</si>
  <si>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</si>
  <si>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</si>
  <si>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</si>
  <si>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</si>
  <si>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</si>
  <si>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</si>
  <si>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</si>
  <si>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</si>
  <si>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</si>
  <si>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</si>
  <si>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</si>
  <si>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</si>
  <si>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</si>
  <si>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</si>
  <si>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</si>
  <si>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</si>
  <si>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</si>
  <si>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</si>
  <si>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</si>
  <si>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</si>
  <si>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</si>
  <si>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</si>
  <si>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</si>
  <si>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</si>
  <si>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</si>
  <si>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</si>
  <si>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</si>
  <si>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</si>
  <si>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</si>
  <si>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</si>
  <si>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</si>
  <si>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</si>
  <si>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</si>
  <si>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</si>
  <si>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</si>
  <si>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</si>
  <si>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</si>
  <si>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</si>
  <si>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</si>
  <si>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</si>
  <si>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</si>
  <si>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</si>
  <si>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</si>
  <si>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</si>
  <si>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</si>
  <si>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</si>
  <si>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</si>
  <si>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</si>
  <si>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</si>
  <si>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</si>
  <si>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</si>
  <si>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</si>
  <si>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</si>
  <si>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</si>
  <si>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</si>
  <si>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</si>
  <si>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</si>
  <si>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</si>
  <si>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</si>
  <si>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</si>
  <si>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</si>
  <si>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</si>
  <si>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</si>
  <si>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</si>
  <si>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</si>
  <si>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</si>
  <si>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</si>
  <si>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</si>
  <si>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</si>
  <si>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</si>
  <si>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</si>
  <si>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</si>
  <si>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</si>
  <si>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</si>
  <si>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</si>
  <si>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</si>
  <si>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</si>
  <si>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</si>
  <si>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</si>
  <si>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</si>
  <si>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</si>
  <si>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</si>
  <si>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</si>
  <si>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</si>
  <si>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</si>
  <si>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</si>
  <si>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</si>
  <si>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</si>
  <si>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</si>
  <si>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</si>
  <si>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</si>
  <si>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</si>
  <si>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</si>
  <si>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</si>
  <si>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</si>
  <si>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</si>
  <si>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</si>
  <si>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</si>
  <si>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</si>
  <si>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</si>
  <si>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</si>
  <si>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</si>
  <si>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</si>
  <si>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</si>
  <si>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</si>
  <si>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</si>
  <si>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</si>
  <si>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</si>
  <si>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</si>
  <si>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</si>
  <si>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</si>
  <si>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</si>
  <si>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</si>
  <si>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</si>
  <si>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</si>
  <si>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</si>
  <si>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</si>
  <si>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</si>
  <si>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</si>
  <si>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</si>
  <si>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</si>
  <si>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</si>
  <si>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</si>
  <si>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</si>
  <si>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</si>
  <si>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</si>
  <si>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</si>
  <si>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</si>
  <si>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</si>
  <si>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</si>
  <si>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</si>
  <si>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</si>
  <si>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</si>
  <si>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</si>
  <si>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</si>
  <si>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</si>
  <si>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</si>
  <si>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</si>
  <si>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</si>
  <si>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</si>
  <si>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</si>
  <si>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</si>
  <si>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</si>
  <si>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</si>
  <si>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</si>
  <si>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</si>
  <si>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</si>
  <si>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</si>
  <si>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</si>
  <si>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</si>
  <si>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</si>
  <si>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</si>
  <si>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</si>
  <si>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</si>
  <si>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</si>
  <si>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</si>
  <si>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</si>
  <si>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</si>
  <si>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</si>
  <si>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</si>
  <si>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</si>
  <si>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</si>
  <si>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</si>
  <si>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</si>
  <si>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</si>
  <si>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</si>
  <si>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</si>
  <si>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</si>
  <si>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</si>
  <si>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</si>
  <si>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</si>
  <si>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</si>
  <si>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</si>
  <si>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</si>
  <si>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</si>
  <si>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</si>
  <si>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</si>
  <si>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</si>
  <si>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</si>
  <si>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</si>
  <si>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</si>
  <si>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</si>
  <si>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</si>
  <si>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</si>
  <si>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</si>
  <si>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</si>
  <si>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</si>
  <si>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</si>
  <si>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</si>
  <si>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</si>
  <si>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</si>
  <si>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</si>
  <si>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</si>
  <si>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</si>
  <si>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</si>
  <si>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</si>
  <si>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</si>
  <si>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</si>
  <si>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</si>
  <si>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</si>
  <si>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</si>
  <si>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</si>
  <si>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</si>
  <si>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</si>
  <si>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</si>
  <si>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</si>
  <si>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</si>
  <si>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</si>
  <si>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</si>
  <si>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</si>
  <si>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</si>
  <si>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</si>
  <si>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</si>
  <si>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</si>
  <si>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</si>
  <si>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</si>
  <si>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</si>
  <si>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</si>
  <si>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</si>
  <si>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</si>
  <si>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</si>
  <si>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</si>
  <si>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</si>
  <si>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</si>
  <si>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</si>
  <si>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</si>
  <si>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</si>
  <si>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</si>
  <si>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</si>
  <si>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</si>
  <si>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</si>
  <si>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</si>
  <si>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</si>
  <si>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</si>
  <si>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</si>
  <si>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</si>
  <si>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</si>
  <si>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</si>
  <si>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</si>
  <si>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</si>
  <si>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</si>
  <si>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</si>
  <si>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</si>
  <si>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</si>
  <si>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</si>
  <si>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</si>
  <si>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</si>
  <si>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</si>
  <si>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</si>
  <si>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</si>
  <si>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</si>
  <si>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</si>
  <si>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</si>
  <si>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</si>
  <si>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</si>
  <si>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</si>
  <si>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</si>
  <si>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</si>
  <si>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</si>
  <si>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</si>
  <si>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</si>
  <si>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</si>
  <si>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</si>
  <si>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</si>
  <si>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</si>
  <si>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</si>
  <si>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</si>
  <si>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</si>
  <si>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</si>
  <si>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</si>
  <si>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</si>
  <si>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</si>
  <si>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</si>
  <si>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</si>
  <si>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</si>
  <si>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</si>
  <si>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</si>
  <si>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</si>
  <si>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</si>
  <si>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</si>
  <si>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</si>
  <si>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</si>
  <si>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</si>
  <si>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</si>
  <si>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</si>
  <si>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</si>
  <si>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</si>
  <si>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</si>
  <si>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</si>
  <si>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</si>
  <si>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</si>
  <si>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</si>
  <si>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</si>
  <si>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</si>
  <si>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</si>
  <si>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</si>
  <si>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</si>
  <si>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</si>
  <si>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</si>
  <si>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</si>
  <si>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</si>
  <si>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</si>
  <si>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</si>
  <si>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</si>
  <si>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</si>
  <si>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</si>
  <si>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</si>
  <si>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</si>
  <si>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</si>
  <si>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</si>
  <si>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</si>
  <si>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</si>
  <si>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</si>
  <si>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</si>
  <si>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</si>
  <si>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</si>
  <si>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</si>
  <si>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</si>
  <si>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</si>
  <si>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</si>
  <si>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</si>
  <si>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</si>
  <si>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</si>
  <si>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</si>
  <si>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</si>
  <si>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</si>
  <si>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</si>
  <si>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</si>
  <si>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</si>
  <si>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</si>
  <si>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</si>
  <si>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</si>
  <si>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</si>
  <si>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</si>
  <si>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</si>
  <si>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</si>
  <si>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</si>
  <si>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</si>
  <si>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</si>
  <si>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</si>
  <si>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</si>
  <si>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</si>
  <si>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</si>
  <si>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</si>
  <si>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</si>
  <si>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</si>
  <si>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</si>
  <si>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</si>
  <si>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</si>
  <si>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</si>
  <si>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</si>
  <si>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</si>
  <si>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</si>
  <si>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</si>
  <si>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</si>
  <si>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</si>
  <si>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</si>
  <si>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</si>
  <si>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</si>
  <si>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</si>
  <si>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</si>
  <si>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</si>
  <si>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</si>
  <si>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</si>
  <si>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</si>
  <si>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</si>
  <si>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</si>
  <si>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</si>
  <si>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</si>
  <si>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</si>
  <si>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</si>
  <si>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</si>
  <si>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</si>
  <si>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</si>
  <si>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</si>
  <si>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</si>
  <si>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</si>
  <si>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</si>
  <si>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</si>
  <si>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</si>
  <si>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</si>
  <si>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</si>
  <si>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</si>
  <si>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</si>
  <si>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</si>
  <si>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</si>
  <si>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</si>
  <si>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</si>
  <si>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</si>
  <si>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</si>
  <si>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</si>
  <si>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</si>
  <si>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</si>
  <si>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</si>
  <si>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</si>
  <si>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</si>
  <si>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</si>
  <si>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</si>
  <si>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</si>
  <si>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</si>
  <si>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</si>
  <si>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</si>
  <si>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</si>
  <si>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</si>
  <si>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</si>
  <si>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</si>
  <si>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</si>
  <si>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</si>
  <si>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</si>
  <si>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</si>
  <si>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</si>
  <si>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</si>
  <si>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</si>
  <si>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</si>
  <si>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</si>
  <si>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</si>
  <si>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</si>
  <si>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</si>
  <si>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</si>
  <si>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</si>
  <si>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</si>
  <si>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</si>
  <si>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</si>
  <si>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</si>
  <si>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</si>
  <si>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</si>
  <si>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</si>
  <si>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</si>
  <si>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</si>
  <si>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</si>
  <si>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</si>
  <si>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</si>
  <si>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</si>
  <si>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</si>
  <si>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</si>
  <si>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</si>
  <si>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</si>
  <si>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</si>
  <si>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</si>
  <si>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</si>
  <si>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</si>
  <si>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</si>
  <si>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</si>
  <si>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</si>
  <si>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</si>
  <si>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</si>
  <si>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</si>
  <si>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</si>
  <si>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</si>
  <si>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</si>
  <si>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</si>
  <si>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</si>
  <si>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</si>
  <si>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</si>
  <si>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</si>
  <si>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</si>
  <si>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</si>
  <si>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</si>
  <si>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</si>
  <si>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</si>
  <si>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</si>
  <si>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</si>
  <si>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</si>
  <si>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</si>
  <si>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</si>
  <si>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</si>
  <si>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</si>
  <si>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</si>
  <si>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</si>
  <si>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</si>
  <si>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</si>
  <si>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</si>
  <si>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</si>
  <si>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</si>
  <si>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</si>
  <si>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</si>
  <si>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</si>
  <si>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</si>
  <si>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</si>
  <si>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</si>
  <si>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</si>
  <si>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</si>
  <si>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</si>
  <si>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</si>
  <si>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</si>
  <si>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</si>
  <si>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</si>
  <si>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</si>
  <si>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</si>
  <si>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</si>
  <si>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</si>
  <si>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</si>
  <si>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</si>
  <si>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</si>
  <si>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</si>
  <si>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</si>
  <si>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</si>
  <si>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</si>
  <si>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</si>
  <si>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</si>
  <si>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</si>
  <si>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</si>
  <si>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</si>
  <si>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</si>
  <si>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</si>
  <si>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</si>
  <si>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</si>
  <si>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</si>
  <si>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</si>
  <si>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</si>
  <si>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</si>
  <si>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</si>
  <si>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</si>
  <si>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</si>
  <si>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</si>
  <si>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</si>
  <si>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</si>
  <si>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</si>
  <si>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</si>
  <si>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</si>
  <si>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</si>
  <si>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</si>
  <si>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</si>
  <si>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</si>
  <si>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</si>
  <si>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</si>
  <si>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</si>
  <si>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</si>
  <si>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</si>
  <si>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</si>
  <si>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</si>
  <si>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</si>
  <si>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</si>
  <si>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</si>
  <si>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</si>
  <si>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</si>
  <si>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</si>
  <si>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</si>
  <si>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</si>
  <si>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</si>
  <si>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</si>
  <si>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</si>
  <si>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</si>
  <si>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</si>
  <si>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</si>
  <si>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</si>
  <si>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</si>
  <si>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</si>
  <si>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</si>
  <si>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</si>
  <si>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</si>
  <si>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</si>
  <si>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</si>
  <si>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</si>
  <si>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</si>
  <si>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</si>
  <si>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</si>
  <si>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</si>
  <si>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</si>
  <si>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</si>
  <si>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</si>
  <si>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</si>
  <si>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</si>
  <si>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</si>
  <si>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</si>
  <si>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</si>
  <si>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</si>
  <si>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</si>
  <si>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</si>
  <si>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</si>
  <si>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</si>
  <si>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</si>
  <si>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</si>
  <si>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</si>
  <si>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</si>
  <si>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</si>
  <si>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</si>
  <si>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</si>
  <si>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</si>
  <si>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</si>
  <si>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</si>
  <si>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</si>
  <si>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</si>
  <si>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</si>
  <si>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</si>
  <si>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</si>
  <si>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</si>
  <si>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</si>
  <si>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</si>
  <si>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</si>
  <si>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</si>
  <si>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</si>
  <si>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</si>
  <si>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</si>
  <si>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</si>
  <si>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</si>
  <si>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</si>
  <si>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</si>
  <si>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</si>
  <si>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</si>
  <si>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</si>
  <si>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</si>
  <si>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</si>
  <si>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</si>
  <si>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</si>
  <si>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</si>
  <si>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</si>
  <si>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</si>
  <si>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</si>
  <si>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</si>
  <si>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</si>
  <si>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</si>
  <si>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</si>
  <si>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</si>
  <si>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</si>
  <si>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</si>
  <si>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</si>
  <si>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</si>
  <si>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</si>
  <si>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</si>
  <si>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</si>
  <si>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</si>
  <si>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</si>
  <si>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</si>
  <si>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</si>
  <si>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</si>
  <si>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</si>
  <si>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</si>
  <si>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</si>
  <si>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</si>
  <si>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</si>
  <si>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</si>
  <si>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</si>
  <si>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</si>
  <si>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</si>
  <si>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</si>
  <si>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</si>
  <si>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</si>
  <si>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</si>
  <si>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</si>
  <si>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</si>
  <si>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</si>
  <si>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</si>
  <si>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</si>
  <si>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</si>
  <si>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</si>
  <si>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</si>
  <si>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</si>
  <si>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</si>
  <si>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</si>
  <si>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</si>
  <si>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</si>
  <si>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</si>
  <si>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</si>
  <si>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</si>
  <si>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</si>
  <si>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</si>
  <si>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</si>
  <si>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</si>
  <si>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</si>
  <si>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</si>
  <si>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</si>
  <si>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</si>
  <si>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</si>
  <si>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</si>
  <si>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</si>
  <si>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</si>
  <si>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</si>
  <si>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</si>
  <si>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</si>
  <si>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</si>
  <si>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</si>
  <si>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</si>
  <si>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</si>
  <si>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</si>
  <si>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</si>
  <si>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</si>
  <si>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</si>
  <si>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</si>
  <si>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</si>
  <si>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</si>
  <si>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</si>
  <si>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</si>
  <si>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</si>
  <si>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</si>
  <si>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</si>
  <si>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</si>
  <si>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</si>
  <si>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</si>
  <si>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</si>
  <si>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</si>
  <si>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</si>
  <si>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</si>
  <si>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</si>
  <si>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</si>
  <si>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</si>
  <si>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</si>
  <si>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</si>
  <si>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</si>
  <si>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</si>
  <si>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</si>
  <si>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</si>
  <si>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</si>
  <si>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</si>
  <si>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</si>
  <si>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</si>
  <si>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</si>
  <si>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</si>
  <si>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</si>
  <si>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</si>
  <si>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</si>
  <si>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</si>
  <si>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</si>
  <si>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</si>
  <si>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</si>
  <si>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</si>
  <si>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</si>
  <si>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</si>
  <si>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</si>
  <si>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</si>
  <si>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</si>
  <si>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</si>
  <si>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</si>
  <si>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</si>
  <si>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</si>
  <si>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</si>
  <si>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</si>
  <si>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</si>
  <si>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</si>
  <si>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</si>
  <si>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</si>
  <si>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</si>
  <si>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</si>
  <si>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</si>
  <si>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</si>
  <si>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</si>
  <si>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</si>
  <si>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</si>
  <si>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</si>
  <si>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</si>
  <si>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</si>
  <si>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</si>
  <si>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</si>
  <si>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</si>
  <si>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</si>
  <si>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</si>
  <si>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</si>
  <si>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</si>
  <si>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</si>
  <si>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</si>
  <si>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</si>
  <si>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</si>
  <si>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</si>
  <si>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</si>
  <si>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</si>
  <si>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</si>
  <si>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</si>
  <si>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</si>
  <si>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</si>
  <si>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</si>
  <si>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</si>
  <si>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</si>
  <si>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</si>
  <si>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</si>
  <si>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</si>
  <si>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</si>
  <si>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</si>
  <si>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</si>
  <si>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</si>
  <si>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</si>
  <si>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</si>
  <si>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</si>
  <si>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</si>
  <si>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</si>
  <si>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</si>
  <si>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</si>
  <si>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</si>
  <si>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</si>
  <si>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</si>
  <si>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</si>
  <si>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</si>
  <si>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</si>
  <si>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</si>
  <si>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</si>
  <si>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</si>
  <si>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</si>
  <si>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</si>
  <si>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</si>
  <si>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</si>
  <si>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</si>
  <si>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</si>
  <si>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</si>
  <si>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</si>
  <si>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</si>
  <si>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</si>
  <si>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</si>
  <si>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</si>
  <si>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</si>
  <si>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</si>
  <si>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</si>
  <si>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</si>
  <si>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</si>
  <si>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</si>
  <si>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</si>
  <si>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</si>
  <si>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</si>
  <si>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</si>
  <si>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</si>
  <si>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</si>
  <si>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</si>
  <si>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</si>
  <si>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</si>
  <si>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</si>
  <si>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</si>
  <si>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</si>
  <si>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</si>
  <si>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</si>
  <si>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</si>
  <si>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</si>
  <si>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</si>
  <si>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</si>
  <si>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</si>
  <si>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</si>
  <si>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</si>
  <si>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</si>
  <si>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</si>
  <si>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</si>
  <si>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</si>
  <si>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</si>
  <si>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</si>
  <si>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</si>
  <si>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</si>
  <si>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</si>
  <si>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</si>
  <si>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</si>
  <si>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</si>
  <si>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</si>
  <si>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</si>
  <si>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</si>
  <si>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</si>
  <si>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</si>
  <si>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</si>
  <si>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</si>
  <si>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</si>
  <si>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</si>
  <si>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</si>
  <si>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</si>
  <si>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</si>
  <si>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</si>
  <si>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</si>
  <si>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</si>
  <si>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</si>
  <si>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</si>
  <si>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</si>
  <si>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</si>
  <si>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</si>
  <si>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</si>
  <si>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</si>
  <si>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</si>
  <si>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</si>
  <si>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</si>
  <si>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</si>
  <si>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</si>
  <si>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</si>
  <si>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</si>
  <si>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</si>
  <si>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</si>
  <si>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</si>
  <si>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</si>
  <si>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</si>
  <si>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</si>
  <si>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</si>
  <si>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</si>
  <si>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</si>
  <si>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</si>
  <si>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</si>
  <si>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</si>
  <si>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</si>
  <si>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</si>
  <si>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</si>
  <si>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</si>
  <si>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</si>
  <si>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</si>
  <si>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</si>
  <si>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</si>
  <si>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</si>
  <si>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</si>
  <si>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</si>
  <si>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</si>
  <si>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</si>
  <si>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</si>
  <si>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</si>
  <si>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</si>
  <si>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</si>
  <si>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</si>
  <si>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</si>
  <si>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</si>
  <si>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</si>
  <si>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</si>
  <si>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</si>
  <si>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</si>
  <si>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</si>
  <si>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</si>
  <si>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</si>
  <si>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</si>
  <si>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</si>
  <si>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</si>
  <si>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</si>
  <si>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</si>
  <si>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</si>
  <si>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</si>
  <si>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</si>
  <si>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</si>
  <si>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</si>
  <si>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</si>
  <si>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</si>
  <si>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</si>
  <si>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</si>
  <si>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</si>
  <si>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</si>
  <si>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</si>
  <si>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</si>
  <si>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</si>
  <si>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</si>
  <si>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</si>
  <si>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</si>
  <si>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</si>
  <si>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</si>
  <si>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</si>
  <si>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</si>
  <si>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</si>
  <si>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</si>
  <si>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</si>
  <si>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</si>
  <si>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</si>
  <si>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</si>
  <si>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</si>
  <si>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</si>
  <si>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</si>
  <si>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</si>
  <si>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</si>
  <si>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</si>
  <si>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</si>
  <si>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</si>
  <si>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</si>
  <si>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</si>
  <si>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</si>
  <si>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</si>
  <si>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</si>
  <si>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</si>
  <si>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</si>
  <si>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</si>
  <si>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</si>
  <si>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</si>
  <si>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</si>
  <si>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</si>
  <si>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</si>
  <si>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</si>
  <si>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</si>
  <si>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</si>
  <si>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</si>
  <si>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</si>
  <si>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</si>
  <si>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</si>
  <si>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</si>
  <si>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</si>
  <si>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</si>
  <si>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</si>
  <si>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</si>
  <si>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</si>
  <si>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</si>
  <si>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</si>
  <si>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</si>
  <si>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</si>
  <si>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</si>
  <si>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</si>
  <si>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</si>
  <si>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</si>
  <si>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</si>
  <si>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</si>
  <si>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</si>
  <si>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</si>
  <si>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</si>
  <si>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</si>
  <si>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</si>
  <si>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</si>
  <si>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</si>
  <si>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</si>
  <si>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</si>
  <si>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</si>
  <si>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</si>
  <si>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</si>
  <si>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</si>
  <si>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</si>
  <si>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</si>
  <si>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</si>
  <si>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</si>
  <si>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</si>
  <si>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</si>
  <si>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</si>
  <si>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</si>
  <si>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</si>
  <si>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</si>
  <si>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</si>
  <si>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</si>
  <si>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</si>
  <si>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</si>
  <si>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</si>
  <si>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</si>
  <si>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</si>
  <si>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</si>
  <si>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</si>
  <si>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</si>
  <si>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</si>
  <si>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</si>
  <si>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</si>
  <si>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</si>
  <si>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</si>
  <si>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</si>
  <si>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</si>
  <si>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</si>
  <si>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</si>
  <si>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</si>
  <si>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</si>
  <si>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</si>
  <si>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</si>
  <si>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</si>
  <si>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</si>
  <si>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</si>
  <si>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</si>
  <si>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</si>
  <si>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</si>
  <si>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</si>
  <si>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</si>
  <si>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</si>
  <si>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</si>
  <si>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</si>
  <si>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</si>
  <si>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</si>
  <si>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</si>
  <si>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</si>
  <si>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</si>
  <si>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</si>
  <si>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</si>
  <si>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</si>
  <si>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</si>
  <si>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</si>
  <si>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</si>
  <si>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</si>
  <si>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</si>
  <si>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</si>
  <si>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</si>
  <si>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</si>
  <si>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</si>
  <si>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</si>
  <si>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</si>
  <si>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</si>
  <si>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</si>
  <si>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</si>
  <si>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</si>
  <si>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</si>
  <si>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</si>
  <si>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</si>
  <si>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</si>
  <si>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</si>
  <si>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</si>
  <si>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</si>
  <si>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</si>
  <si>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</si>
  <si>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</si>
  <si>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</si>
  <si>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</si>
  <si>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</si>
  <si>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</si>
  <si>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</si>
  <si>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</si>
  <si>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</si>
  <si>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</si>
  <si>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</si>
  <si>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</si>
  <si>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</si>
  <si>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</si>
  <si>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</si>
  <si>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</si>
  <si>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</si>
  <si>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</si>
  <si>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</si>
  <si>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</si>
  <si>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</si>
  <si>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</si>
  <si>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</si>
  <si>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</si>
  <si>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</si>
  <si>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</si>
  <si>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</si>
  <si>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</si>
  <si>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</si>
  <si>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</si>
  <si>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</si>
  <si>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</si>
  <si>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</si>
  <si>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</si>
  <si>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</si>
  <si>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</si>
  <si>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</si>
  <si>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</si>
  <si>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</si>
  <si>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</si>
  <si>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</si>
  <si>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</si>
  <si>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</si>
  <si>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</si>
  <si>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</si>
  <si>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</si>
  <si>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</si>
  <si>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</si>
  <si>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</si>
  <si>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</si>
  <si>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</si>
  <si>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</si>
  <si>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</si>
  <si>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</si>
  <si>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</si>
  <si>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</si>
  <si>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</si>
  <si>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</si>
  <si>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</si>
  <si>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</si>
  <si>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</si>
  <si>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</si>
  <si>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</si>
  <si>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</si>
  <si>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</si>
  <si>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</si>
  <si>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</si>
  <si>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</si>
  <si>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</si>
  <si>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</si>
  <si>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</si>
  <si>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</si>
  <si>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</si>
  <si>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</si>
  <si>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</si>
  <si>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</si>
  <si>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</si>
  <si>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</si>
  <si>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</si>
  <si>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</si>
  <si>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</si>
  <si>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</si>
  <si>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</si>
  <si>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</si>
  <si>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</si>
  <si>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</si>
  <si>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</si>
  <si>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</si>
  <si>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</si>
  <si>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</si>
  <si>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</si>
  <si>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</si>
  <si>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</si>
  <si>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</si>
  <si>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</si>
  <si>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</si>
  <si>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</si>
  <si>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</si>
  <si>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</si>
  <si>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</si>
  <si>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</si>
  <si>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</si>
  <si>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</si>
  <si>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</si>
  <si>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</si>
  <si>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</si>
  <si>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</si>
  <si>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</si>
  <si>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</si>
  <si>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</si>
  <si>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</si>
  <si>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</si>
  <si>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</si>
  <si>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</si>
  <si>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</si>
  <si>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</si>
  <si>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</si>
  <si>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</si>
  <si>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</si>
  <si>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</si>
  <si>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</si>
  <si>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</si>
  <si>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</si>
  <si>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</si>
  <si>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</si>
  <si>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</si>
  <si>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</si>
  <si>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</si>
  <si>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</si>
  <si>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</si>
  <si>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</si>
  <si>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</si>
  <si>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</si>
  <si>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</si>
  <si>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</si>
  <si>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</si>
  <si>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</si>
  <si>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</si>
  <si>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</si>
  <si>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</si>
  <si>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</si>
  <si>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</si>
  <si>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</si>
  <si>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</si>
  <si>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</si>
  <si>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</si>
  <si>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</si>
  <si>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</si>
  <si>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</si>
  <si>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</si>
  <si>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</si>
  <si>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</si>
  <si>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</si>
  <si>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</si>
  <si>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</si>
  <si>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</si>
  <si>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</si>
  <si>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</si>
  <si>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</si>
  <si>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</si>
  <si>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</si>
  <si>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</si>
  <si>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</si>
  <si>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</si>
  <si>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</si>
  <si>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</si>
  <si>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</si>
  <si>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</si>
  <si>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</si>
  <si>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</si>
  <si>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</si>
  <si>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</si>
  <si>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</si>
  <si>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</si>
  <si>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</si>
  <si>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</si>
  <si>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</si>
  <si>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</si>
  <si>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</si>
  <si>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</si>
  <si>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</si>
  <si>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</si>
  <si>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</si>
  <si>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</si>
  <si>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</si>
  <si>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</si>
  <si>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</si>
  <si>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</si>
  <si>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</si>
  <si>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</si>
  <si>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</si>
  <si>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</si>
  <si>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</si>
  <si>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</si>
  <si>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</si>
  <si>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</si>
  <si>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</si>
  <si>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</si>
  <si>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</si>
  <si>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</si>
  <si>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</si>
  <si>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</si>
  <si>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</si>
  <si>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</si>
  <si>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</si>
  <si>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</si>
  <si>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</si>
  <si>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</si>
  <si>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</si>
  <si>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</si>
  <si>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</si>
  <si>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</si>
  <si>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</si>
  <si>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</si>
  <si>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</si>
  <si>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</si>
  <si>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</si>
  <si>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</si>
  <si>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</si>
  <si>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</si>
  <si>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</si>
  <si>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</si>
  <si>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</si>
  <si>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</si>
  <si>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</si>
  <si>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</si>
  <si>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</si>
  <si>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</si>
  <si>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</si>
  <si>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</si>
  <si>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</si>
  <si>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</si>
  <si>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</si>
  <si>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</si>
  <si>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</si>
  <si>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</si>
  <si>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</si>
  <si>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</si>
  <si>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</si>
  <si>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</si>
  <si>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</si>
  <si>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</si>
  <si>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</si>
  <si>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</si>
  <si>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</si>
  <si>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</si>
  <si>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</si>
  <si>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</si>
  <si>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</si>
  <si>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</si>
  <si>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</si>
  <si>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</si>
  <si>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</si>
  <si>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</si>
  <si>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</si>
  <si>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</si>
  <si>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</si>
  <si>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</si>
  <si>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</si>
  <si>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</si>
  <si>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</si>
  <si>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</si>
  <si>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</si>
  <si>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</si>
  <si>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</si>
  <si>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</si>
  <si>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</si>
  <si>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</si>
  <si>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</si>
  <si>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</si>
  <si>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</si>
  <si>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</si>
  <si>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</si>
  <si>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</si>
  <si>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</si>
  <si>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</si>
  <si>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</si>
  <si>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</si>
  <si>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</si>
  <si>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</si>
  <si>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</si>
  <si>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</si>
  <si>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</si>
  <si>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</si>
  <si>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</si>
  <si>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</si>
  <si>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</si>
  <si>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</si>
  <si>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</si>
  <si>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</si>
  <si>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</si>
  <si>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</si>
  <si>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</si>
  <si>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</si>
  <si>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</si>
  <si>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</si>
  <si>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</si>
  <si>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</si>
  <si>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</si>
  <si>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</si>
  <si>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</si>
  <si>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</si>
  <si>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</si>
  <si>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</si>
  <si>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</si>
  <si>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</si>
  <si>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</si>
  <si>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</si>
  <si>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</si>
  <si>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</si>
  <si>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</si>
  <si>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</si>
  <si>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</si>
  <si>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</si>
  <si>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</si>
  <si>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</si>
  <si>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</si>
  <si>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</si>
  <si>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</si>
  <si>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</si>
  <si>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</si>
  <si>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</si>
  <si>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</si>
  <si>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</si>
  <si>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</si>
  <si>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</si>
  <si>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</si>
  <si>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</si>
  <si>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</si>
  <si>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</si>
  <si>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</si>
  <si>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</si>
  <si>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</si>
  <si>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</si>
  <si>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</si>
  <si>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</si>
  <si>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</si>
  <si>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</si>
  <si>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</si>
  <si>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</si>
  <si>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</si>
  <si>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</si>
  <si>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</si>
  <si>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</si>
  <si>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</si>
  <si>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</si>
  <si>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</si>
  <si>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</si>
  <si>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</si>
  <si>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</si>
  <si>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</si>
  <si>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</si>
  <si>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</si>
  <si>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</si>
  <si>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</si>
  <si>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</si>
  <si>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</si>
  <si>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</si>
  <si>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</si>
  <si>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</si>
  <si>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</si>
  <si>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</si>
  <si>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</si>
  <si>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</si>
  <si>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</si>
  <si>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</si>
  <si>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</si>
  <si>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</si>
  <si>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</si>
  <si>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</si>
  <si>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</si>
  <si>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</si>
  <si>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</si>
  <si>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</si>
  <si>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</si>
  <si>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</si>
  <si>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</si>
  <si>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</si>
  <si>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</si>
  <si>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</si>
  <si>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</si>
  <si>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</si>
  <si>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</si>
  <si>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</si>
  <si>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</si>
  <si>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</si>
  <si>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</si>
  <si>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</si>
  <si>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</si>
  <si>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</si>
  <si>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</si>
  <si>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</si>
  <si>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</si>
  <si>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</si>
  <si>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</si>
  <si>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</si>
  <si>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</si>
  <si>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</si>
  <si>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</si>
  <si>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</si>
  <si>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</si>
  <si>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</si>
  <si>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</si>
  <si>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</si>
  <si>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</si>
  <si>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</si>
  <si>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</si>
  <si>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</si>
  <si>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</si>
  <si>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</si>
  <si>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</si>
  <si>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</si>
  <si>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</si>
  <si>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</si>
  <si>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</si>
  <si>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</si>
  <si>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</si>
  <si>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</si>
  <si>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</si>
  <si>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</si>
  <si>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</si>
  <si>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</si>
  <si>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</si>
  <si>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</si>
  <si>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</si>
  <si>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</si>
  <si>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</si>
  <si>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</si>
  <si>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</si>
  <si>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</si>
  <si>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</si>
  <si>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</si>
  <si>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</si>
  <si>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</si>
  <si>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</si>
  <si>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</si>
  <si>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</si>
  <si>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</si>
  <si>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</si>
  <si>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</si>
  <si>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</si>
  <si>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</si>
  <si>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</si>
  <si>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</si>
  <si>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</si>
  <si>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</si>
  <si>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</si>
  <si>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</si>
  <si>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</si>
  <si>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</si>
  <si>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</si>
  <si>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</si>
  <si>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</si>
  <si>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</si>
  <si>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</si>
  <si>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</si>
  <si>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</si>
  <si>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</si>
  <si>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</si>
  <si>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</si>
  <si>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</si>
  <si>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</si>
  <si>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</si>
  <si>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</si>
  <si>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</si>
  <si>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</si>
  <si>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</si>
  <si>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</si>
  <si>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</si>
  <si>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</si>
  <si>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</si>
  <si>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</si>
  <si>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</si>
  <si>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</si>
  <si>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</si>
  <si>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</si>
  <si>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</si>
  <si>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</si>
  <si>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</si>
  <si>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</si>
  <si>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</si>
  <si>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</si>
  <si>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</si>
  <si>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</si>
  <si>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</si>
  <si>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</si>
  <si>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</si>
  <si>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</si>
  <si>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</si>
  <si>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</si>
  <si>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</si>
  <si>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</si>
  <si>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</si>
  <si>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</si>
  <si>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</si>
  <si>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</si>
  <si>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</si>
  <si>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</si>
  <si>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</si>
  <si>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</si>
  <si>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</si>
  <si>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</si>
  <si>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</si>
  <si>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</si>
  <si>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</si>
  <si>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</si>
  <si>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</si>
  <si>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</si>
  <si>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</si>
  <si>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</si>
  <si>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</si>
  <si>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</si>
  <si>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</si>
  <si>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</si>
  <si>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</si>
  <si>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</si>
  <si>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</si>
  <si>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</si>
  <si>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</si>
  <si>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</si>
  <si>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</si>
  <si>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</si>
  <si>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</si>
  <si>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</si>
  <si>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</si>
  <si>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</si>
  <si>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</si>
  <si>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</si>
  <si>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</si>
  <si>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</si>
  <si>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</si>
  <si>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</si>
  <si>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</si>
  <si>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</si>
  <si>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</si>
  <si>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</si>
  <si>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</si>
  <si>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</si>
  <si>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</si>
  <si>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</si>
  <si>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</si>
  <si>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</si>
  <si>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</si>
  <si>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</si>
  <si>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</si>
  <si>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</si>
  <si>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</si>
  <si>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</si>
  <si>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</si>
  <si>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</si>
  <si>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</si>
  <si>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</si>
  <si>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</si>
  <si>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</si>
  <si>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</si>
  <si>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</si>
  <si>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</si>
  <si>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</si>
  <si>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</si>
  <si>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</si>
  <si>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</si>
  <si>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</si>
  <si>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</si>
  <si>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</si>
  <si>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</si>
  <si>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</si>
  <si>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</si>
  <si>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</si>
  <si>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</si>
  <si>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</si>
  <si>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</si>
  <si>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</si>
  <si>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</si>
  <si>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</si>
  <si>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</si>
  <si>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</si>
  <si>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</si>
  <si>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</si>
  <si>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</si>
  <si>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</si>
  <si>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</si>
  <si>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</si>
  <si>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</si>
  <si>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</si>
  <si>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</si>
  <si>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</si>
  <si>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</si>
  <si>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</si>
  <si>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</si>
  <si>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</si>
  <si>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</si>
  <si>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</si>
  <si>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</si>
  <si>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</si>
  <si>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</si>
  <si>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</si>
  <si>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</si>
  <si>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</si>
  <si>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</si>
  <si>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</si>
  <si>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</si>
  <si>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</si>
  <si>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</si>
  <si>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</si>
  <si>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</si>
  <si>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</si>
  <si>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</si>
  <si>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</si>
  <si>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</si>
  <si>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</si>
  <si>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</si>
  <si>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</si>
  <si>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</si>
  <si>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</si>
  <si>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</si>
  <si>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</si>
  <si>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</si>
  <si>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</si>
  <si>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</si>
  <si>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</si>
  <si>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</si>
  <si>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</si>
  <si>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</si>
  <si>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</si>
  <si>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</si>
  <si>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</si>
  <si>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</si>
  <si>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</si>
  <si>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</si>
  <si>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</si>
  <si>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</si>
  <si>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</si>
  <si>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</si>
  <si>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</si>
  <si>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</si>
  <si>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</si>
  <si>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</si>
  <si>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</si>
  <si>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</si>
  <si>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</si>
  <si>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</si>
  <si>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</si>
  <si>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</si>
  <si>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</si>
  <si>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</si>
  <si>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</si>
  <si>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</si>
  <si>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</si>
  <si>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</si>
  <si>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</si>
  <si>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</si>
  <si>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</si>
  <si>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</si>
  <si>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</si>
  <si>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</si>
  <si>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</si>
  <si>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</si>
  <si>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</si>
  <si>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</si>
  <si>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</si>
  <si>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</si>
  <si>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</si>
  <si>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</si>
  <si>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</si>
  <si>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</si>
  <si>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</si>
  <si>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</si>
  <si>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</si>
  <si>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</si>
  <si>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</si>
  <si>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</si>
  <si>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</si>
  <si>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</si>
  <si>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</si>
  <si>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</si>
  <si>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</si>
  <si>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</si>
  <si>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</si>
  <si>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</si>
  <si>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</si>
  <si>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</si>
  <si>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</si>
  <si>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</si>
  <si>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</si>
  <si>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</si>
  <si>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</si>
  <si>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</si>
  <si>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</si>
  <si>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</si>
  <si>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</si>
  <si>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</si>
  <si>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</si>
  <si>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</si>
  <si>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</si>
  <si>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</si>
  <si>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</si>
  <si>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</si>
  <si>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</si>
  <si>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</si>
  <si>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</si>
  <si>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</si>
  <si>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</si>
  <si>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</si>
  <si>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</si>
  <si>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</si>
  <si>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</si>
  <si>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</si>
  <si>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</si>
  <si>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</si>
  <si>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</si>
  <si>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</si>
  <si>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</si>
  <si>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</si>
  <si>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</si>
  <si>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</si>
  <si>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</si>
  <si>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</si>
  <si>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</si>
  <si>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</si>
  <si>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</si>
  <si>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</si>
  <si>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</si>
  <si>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</si>
  <si>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</si>
  <si>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</si>
  <si>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</si>
  <si>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</si>
  <si>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</si>
  <si>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</si>
  <si>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</si>
  <si>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</si>
  <si>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</si>
  <si>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</si>
  <si>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</si>
  <si>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</si>
  <si>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</si>
  <si>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</si>
  <si>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</si>
  <si>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</si>
  <si>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</si>
  <si>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</si>
  <si>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</si>
  <si>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</si>
  <si>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</si>
  <si>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</si>
  <si>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</si>
  <si>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</si>
  <si>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</si>
  <si>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</si>
  <si>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</si>
  <si>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</si>
  <si>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</si>
  <si>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</si>
  <si>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</si>
  <si>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</si>
  <si>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</si>
  <si>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</si>
  <si>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</si>
  <si>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</si>
  <si>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</si>
  <si>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</si>
  <si>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</si>
  <si>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</si>
  <si>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</si>
  <si>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</si>
  <si>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</si>
  <si>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</si>
  <si>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</si>
  <si>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</si>
  <si>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</si>
  <si>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</si>
  <si>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</si>
  <si>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</si>
  <si>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</si>
  <si>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</si>
  <si>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</si>
  <si>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</si>
  <si>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</si>
  <si>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</si>
  <si>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</si>
  <si>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</si>
  <si>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</si>
  <si>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</si>
  <si>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</si>
  <si>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</si>
  <si>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</si>
  <si>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</si>
  <si>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</si>
  <si>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</si>
  <si>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</si>
  <si>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</si>
  <si>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</si>
  <si>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</si>
  <si>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</si>
  <si>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</si>
  <si>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</si>
  <si>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</si>
  <si>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</si>
  <si>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</si>
  <si>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</si>
  <si>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</si>
  <si>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</si>
  <si>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</si>
  <si>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</si>
  <si>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</si>
  <si>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</si>
  <si>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</si>
  <si>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</si>
  <si>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</si>
  <si>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</si>
  <si>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</si>
  <si>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</si>
  <si>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</si>
  <si>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</si>
  <si>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</si>
  <si>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</si>
  <si>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</si>
  <si>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</si>
  <si>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</si>
  <si>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</si>
  <si>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</si>
  <si>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</si>
  <si>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</si>
  <si>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</si>
  <si>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</si>
  <si>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</si>
  <si>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</si>
  <si>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</si>
  <si>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</si>
  <si>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</si>
  <si>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</si>
  <si>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</si>
  <si>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</si>
  <si>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</si>
  <si>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</si>
  <si>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</si>
  <si>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</si>
  <si>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</si>
  <si>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</si>
  <si>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</si>
  <si>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</si>
  <si>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</si>
  <si>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</si>
  <si>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</si>
  <si>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</si>
  <si>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</si>
  <si>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</si>
  <si>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</si>
  <si>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</si>
  <si>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</si>
  <si>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</si>
  <si>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</si>
  <si>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</si>
  <si>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</si>
  <si>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</si>
  <si>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</si>
  <si>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</si>
  <si>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</si>
  <si>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</si>
  <si>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</si>
  <si>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</si>
  <si>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</si>
  <si>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</si>
  <si>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</si>
  <si>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</si>
  <si>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</si>
  <si>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</si>
  <si>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</si>
  <si>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</si>
  <si>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</si>
  <si>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</si>
  <si>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</si>
  <si>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</si>
  <si>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</si>
  <si>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</si>
  <si>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</si>
  <si>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</si>
  <si>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</si>
  <si>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</si>
  <si>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</si>
  <si>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</si>
  <si>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</si>
  <si>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</si>
  <si>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</si>
  <si>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</si>
  <si>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</si>
  <si>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</si>
  <si>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</si>
  <si>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</si>
  <si>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</si>
  <si>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</si>
  <si>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</si>
  <si>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</si>
  <si>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</si>
  <si>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</si>
  <si>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</si>
  <si>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</si>
  <si>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</si>
  <si>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</si>
  <si>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</si>
  <si>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</si>
  <si>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</si>
  <si>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</si>
  <si>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</si>
  <si>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</si>
  <si>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</si>
  <si>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</si>
  <si>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</si>
  <si>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</si>
  <si>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</si>
  <si>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</si>
  <si>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</si>
  <si>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</si>
  <si>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</si>
  <si>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</si>
  <si>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</si>
  <si>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</si>
  <si>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</si>
  <si>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</si>
  <si>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</si>
  <si>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</si>
  <si>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</si>
  <si>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</si>
  <si>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</si>
  <si>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</si>
  <si>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</si>
  <si>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</si>
  <si>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</si>
  <si>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</si>
  <si>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</si>
  <si>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</si>
  <si>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</si>
  <si>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</si>
  <si>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</si>
  <si>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</si>
  <si>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</si>
  <si>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</si>
  <si>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</si>
  <si>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</si>
  <si>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</si>
  <si>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</si>
  <si>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</si>
  <si>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</si>
  <si>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</si>
  <si>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</si>
  <si>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</si>
  <si>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</si>
  <si>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</si>
  <si>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</si>
  <si>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</si>
  <si>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</si>
  <si>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</si>
  <si>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</si>
  <si>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</si>
  <si>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</si>
  <si>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</si>
  <si>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</si>
  <si>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</si>
  <si>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</si>
  <si>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</si>
  <si>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</si>
  <si>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</si>
  <si>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</si>
  <si>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</si>
  <si>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</si>
  <si>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</si>
  <si>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</si>
  <si>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</si>
  <si>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</si>
  <si>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</si>
  <si>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</si>
  <si>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</si>
  <si>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</si>
  <si>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</si>
  <si>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</si>
  <si>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</si>
  <si>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</si>
  <si>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</si>
  <si>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</si>
  <si>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</si>
  <si>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</si>
  <si>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</si>
  <si>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</si>
  <si>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</si>
  <si>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</si>
  <si>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</si>
  <si>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</si>
  <si>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</si>
  <si>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</si>
  <si>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</si>
  <si>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</si>
  <si>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</si>
  <si>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</si>
  <si>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</si>
  <si>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</si>
  <si>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</si>
  <si>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</si>
  <si>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</si>
  <si>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</si>
  <si>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</si>
  <si>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</si>
  <si>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</si>
  <si>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</si>
  <si>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</si>
  <si>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</si>
  <si>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</si>
  <si>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</si>
  <si>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</si>
  <si>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</si>
  <si>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</si>
  <si>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</si>
  <si>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</si>
  <si>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</si>
  <si>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</si>
  <si>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</si>
  <si>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</si>
  <si>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</si>
  <si>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</si>
  <si>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</si>
  <si>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</si>
  <si>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</si>
  <si>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</si>
  <si>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</si>
  <si>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</si>
  <si>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</si>
  <si>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</si>
  <si>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</si>
  <si>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</si>
  <si>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</si>
  <si>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</si>
  <si>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</si>
  <si>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</si>
  <si>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</si>
  <si>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</si>
  <si>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</si>
  <si>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</si>
  <si>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</si>
  <si>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</si>
  <si>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</si>
  <si>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</si>
  <si>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</si>
  <si>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</si>
  <si>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</si>
  <si>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</si>
  <si>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</si>
  <si>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</si>
  <si>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</si>
  <si>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</si>
  <si>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</si>
  <si>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</si>
  <si>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</si>
  <si>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</si>
  <si>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</si>
  <si>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</si>
  <si>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</si>
  <si>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</si>
  <si>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</si>
  <si>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</si>
  <si>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</si>
  <si>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</si>
  <si>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</si>
  <si>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</si>
  <si>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</si>
  <si>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</si>
  <si>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</si>
  <si>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</si>
  <si>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</si>
  <si>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</si>
  <si>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</si>
  <si>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</si>
  <si>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</si>
  <si>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</si>
  <si>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</si>
  <si>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</si>
  <si>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</si>
  <si>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</si>
  <si>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</si>
  <si>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</si>
  <si>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</si>
  <si>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</si>
  <si>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</si>
  <si>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</si>
  <si>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</si>
  <si>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</si>
  <si>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</si>
  <si>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</si>
  <si>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</si>
  <si>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</si>
  <si>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</si>
  <si>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</si>
  <si>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</si>
  <si>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</si>
  <si>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</si>
  <si>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</si>
  <si>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</si>
  <si>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</si>
  <si>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</si>
  <si>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</si>
  <si>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</si>
  <si>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</si>
  <si>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</si>
  <si>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</si>
  <si>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</si>
  <si>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</si>
  <si>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</si>
  <si>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</si>
  <si>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</si>
  <si>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</si>
  <si>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</si>
  <si>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</si>
  <si>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</si>
  <si>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</si>
  <si>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</si>
  <si>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</si>
  <si>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</si>
  <si>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</si>
  <si>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</si>
  <si>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</si>
  <si>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</si>
  <si>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</si>
  <si>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</si>
  <si>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</si>
  <si>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</si>
  <si>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</si>
  <si>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</si>
  <si>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</si>
  <si>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</si>
  <si>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</si>
  <si>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</si>
  <si>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</si>
  <si>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</si>
  <si>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</si>
  <si>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</si>
  <si>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</si>
  <si>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</si>
  <si>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</si>
  <si>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</si>
  <si>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</si>
  <si>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</si>
  <si>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</si>
  <si>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</si>
  <si>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</si>
  <si>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</si>
  <si>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</si>
  <si>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</si>
  <si>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</si>
  <si>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</si>
  <si>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</si>
  <si>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</si>
  <si>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</si>
  <si>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</si>
  <si>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</si>
  <si>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</si>
  <si>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</si>
  <si>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</si>
  <si>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</si>
  <si>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</si>
  <si>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</si>
  <si>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</si>
  <si>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</si>
  <si>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</si>
  <si>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</si>
  <si>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</si>
  <si>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</si>
  <si>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</si>
  <si>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</si>
  <si>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</si>
  <si>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</si>
  <si>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</si>
  <si>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</si>
  <si>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</si>
  <si>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</si>
  <si>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</si>
  <si>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</si>
  <si>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</si>
  <si>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</si>
  <si>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</si>
  <si>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</si>
  <si>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</si>
  <si>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</si>
  <si>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</si>
  <si>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</si>
  <si>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</si>
  <si>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</si>
  <si>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</si>
  <si>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</si>
  <si>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</si>
  <si>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</si>
  <si>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</si>
  <si>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</si>
  <si>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</si>
  <si>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</si>
  <si>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</si>
  <si>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</si>
  <si>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</si>
  <si>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</si>
  <si>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</si>
  <si>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</si>
  <si>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</si>
  <si>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</si>
  <si>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</si>
  <si>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</si>
  <si>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</si>
  <si>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</si>
  <si>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</si>
  <si>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</si>
  <si>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</si>
  <si>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</si>
  <si>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</si>
  <si>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</si>
  <si>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</si>
  <si>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</si>
  <si>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</si>
  <si>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</si>
  <si>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</si>
  <si>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</si>
  <si>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</si>
  <si>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</si>
  <si>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</si>
  <si>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</si>
  <si>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</si>
  <si>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</si>
  <si>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</si>
  <si>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</si>
  <si>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</si>
  <si>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</si>
  <si>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</si>
  <si>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</si>
  <si>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</si>
  <si>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</si>
  <si>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</si>
  <si>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</si>
  <si>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</si>
  <si>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</si>
  <si>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</si>
  <si>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</si>
  <si>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</si>
  <si>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</si>
  <si>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</si>
  <si>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</si>
  <si>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</si>
  <si>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</si>
  <si>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</si>
  <si>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</si>
  <si>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</si>
  <si>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</si>
  <si>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</si>
  <si>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</si>
  <si>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</si>
  <si>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</si>
  <si>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</si>
  <si>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</si>
  <si>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</si>
  <si>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</si>
  <si>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</si>
  <si>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</si>
  <si>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</si>
  <si>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</si>
  <si>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</si>
  <si>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</si>
  <si>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</si>
  <si>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</si>
  <si>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</si>
  <si>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</si>
  <si>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</si>
  <si>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</si>
  <si>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</si>
  <si>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</si>
  <si>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</si>
  <si>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</si>
  <si>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</si>
  <si>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</si>
  <si>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</si>
  <si>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</si>
  <si>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</si>
  <si>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</si>
  <si>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</si>
  <si>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</si>
  <si>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</si>
  <si>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</si>
  <si>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</si>
  <si>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</si>
  <si>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</si>
  <si>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</si>
  <si>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</si>
  <si>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</si>
  <si>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</si>
  <si>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</si>
  <si>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</si>
  <si>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</si>
  <si>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</si>
  <si>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</si>
  <si>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</si>
  <si>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</si>
  <si>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</si>
  <si>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</si>
  <si>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</si>
  <si>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</si>
  <si>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</si>
  <si>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</si>
  <si>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</si>
  <si>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</si>
  <si>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</si>
  <si>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</si>
  <si>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</si>
  <si>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</si>
  <si>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</si>
  <si>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</si>
  <si>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</si>
  <si>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</si>
  <si>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</si>
  <si>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</si>
  <si>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</si>
  <si>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</si>
  <si>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</si>
  <si>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</si>
  <si>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</si>
  <si>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</si>
  <si>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</si>
  <si>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</si>
  <si>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</si>
  <si>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</si>
  <si>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</si>
  <si>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</si>
  <si>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</si>
  <si>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</si>
  <si>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</si>
  <si>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</si>
  <si>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</si>
  <si>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</si>
  <si>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</si>
  <si>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</si>
  <si>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</si>
  <si>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</si>
  <si>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</si>
  <si>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</si>
  <si>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</si>
  <si>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</si>
  <si>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</si>
  <si>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</si>
  <si>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</si>
  <si>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</si>
  <si>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</si>
  <si>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</si>
  <si>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</si>
  <si>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</si>
  <si>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</si>
  <si>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</si>
  <si>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</si>
  <si>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</si>
  <si>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</si>
  <si>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</si>
  <si>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</si>
  <si>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</si>
  <si>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</si>
  <si>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</si>
  <si>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</si>
  <si>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</si>
  <si>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</si>
  <si>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</si>
  <si>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</si>
  <si>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</si>
  <si>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</si>
  <si>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</si>
  <si>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</si>
  <si>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</si>
  <si>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</si>
  <si>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</si>
  <si>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</si>
  <si>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</si>
  <si>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</si>
  <si>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</si>
  <si>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</si>
  <si>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</si>
  <si>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</si>
  <si>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</si>
  <si>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</si>
  <si>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</si>
  <si>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</si>
  <si>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</si>
  <si>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</si>
  <si>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</si>
  <si>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</si>
  <si>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</si>
  <si>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</si>
  <si>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</si>
  <si>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</si>
  <si>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</si>
  <si>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</si>
  <si>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</si>
  <si>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</si>
  <si>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</si>
  <si>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</si>
  <si>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</si>
  <si>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</si>
  <si>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</si>
  <si>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</si>
  <si>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</si>
  <si>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</si>
  <si>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</si>
  <si>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</si>
  <si>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</si>
  <si>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</si>
  <si>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</si>
  <si>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</si>
  <si>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</si>
  <si>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</si>
  <si>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</si>
  <si>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</si>
  <si>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</si>
  <si>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</si>
  <si>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</si>
  <si>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</si>
  <si>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</si>
  <si>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</si>
  <si>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</si>
  <si>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</si>
  <si>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</si>
  <si>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</si>
  <si>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</si>
  <si>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</si>
  <si>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</si>
  <si>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</si>
  <si>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</si>
  <si>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</si>
  <si>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</si>
  <si>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</si>
  <si>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</si>
  <si>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</si>
  <si>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</si>
  <si>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</si>
  <si>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</si>
  <si>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</si>
  <si>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</si>
  <si>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</si>
  <si>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</si>
  <si>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</si>
  <si>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</si>
  <si>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</si>
  <si>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</si>
  <si>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</si>
  <si>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</si>
  <si>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</si>
  <si>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</si>
  <si>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</si>
  <si>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</si>
  <si>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</si>
  <si>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</si>
  <si>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</si>
  <si>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</si>
  <si>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</si>
  <si>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</si>
  <si>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</si>
  <si>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</si>
  <si>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</si>
  <si>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</si>
  <si>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</si>
  <si>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</si>
  <si>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</si>
  <si>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</si>
  <si>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</si>
  <si>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</si>
  <si>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</si>
  <si>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</si>
  <si>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</si>
  <si>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</si>
  <si>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</si>
  <si>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</si>
  <si>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</si>
  <si>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</si>
  <si>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</si>
  <si>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</si>
  <si>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</si>
  <si>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</si>
  <si>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</si>
  <si>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</si>
  <si>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</si>
  <si>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</si>
  <si>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</si>
  <si>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</si>
  <si>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</si>
  <si>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</si>
  <si>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</si>
  <si>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</si>
  <si>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</si>
  <si>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</si>
  <si>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</si>
  <si>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</si>
  <si>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</si>
  <si>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</si>
  <si>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</si>
  <si>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</si>
  <si>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</si>
  <si>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</si>
  <si>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</si>
  <si>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</si>
  <si>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</si>
  <si>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</si>
  <si>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</si>
  <si>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</si>
  <si>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</si>
  <si>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</si>
  <si>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</si>
  <si>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</si>
  <si>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</si>
  <si>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</si>
  <si>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</si>
  <si>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</si>
  <si>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</si>
  <si>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</si>
  <si>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</si>
  <si>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</si>
  <si>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</si>
  <si>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</si>
  <si>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</si>
  <si>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</si>
  <si>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</si>
  <si>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</si>
  <si>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</si>
  <si>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</si>
  <si>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</si>
  <si>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</si>
  <si>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</si>
  <si>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</si>
  <si>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</si>
  <si>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</si>
  <si>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</si>
  <si>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</si>
  <si>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</si>
  <si>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</si>
  <si>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</si>
  <si>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</si>
  <si>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</si>
  <si>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</si>
  <si>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</si>
  <si>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</si>
  <si>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</si>
  <si>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</si>
  <si>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</si>
  <si>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</si>
  <si>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</si>
  <si>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</si>
  <si>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</si>
  <si>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</si>
  <si>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</si>
  <si>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</si>
  <si>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</si>
  <si>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</si>
  <si>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</si>
  <si>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</si>
  <si>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</si>
  <si>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</si>
  <si>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</si>
  <si>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</si>
  <si>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</si>
  <si>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</si>
  <si>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</si>
  <si>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</si>
  <si>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</si>
  <si>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</si>
  <si>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</si>
  <si>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</si>
  <si>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</si>
  <si>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</si>
  <si>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</si>
  <si>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</si>
  <si>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</si>
  <si>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</si>
  <si>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</si>
  <si>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</si>
  <si>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</si>
  <si>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</si>
  <si>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</si>
  <si>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</si>
  <si>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</si>
  <si>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</si>
  <si>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</si>
  <si>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</si>
  <si>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</si>
  <si>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</si>
  <si>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</si>
  <si>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</si>
  <si>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</si>
  <si>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</si>
  <si>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</si>
  <si>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</si>
  <si>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</si>
  <si>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</si>
  <si>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</si>
  <si>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</si>
  <si>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</si>
  <si>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</si>
  <si>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</si>
  <si>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</si>
  <si>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</si>
  <si>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</si>
  <si>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</si>
  <si>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</si>
  <si>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</si>
  <si>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</si>
  <si>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</si>
  <si>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</si>
  <si>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</si>
  <si>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</si>
  <si>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</si>
  <si>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</si>
  <si>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</si>
  <si>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</si>
  <si>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</si>
  <si>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</si>
  <si>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</si>
  <si>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</si>
  <si>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</si>
  <si>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</si>
  <si>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</si>
  <si>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</si>
  <si>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</si>
  <si>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</si>
  <si>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</si>
  <si>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</si>
  <si>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</si>
  <si>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</si>
  <si>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</si>
  <si>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</si>
  <si>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</si>
  <si>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</si>
  <si>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</si>
  <si>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</si>
  <si>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</si>
  <si>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</si>
  <si>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</si>
  <si>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</si>
  <si>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</si>
  <si>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</si>
  <si>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</si>
  <si>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</si>
  <si>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</si>
  <si>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</si>
  <si>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</si>
  <si>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</si>
  <si>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</si>
  <si>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</si>
  <si>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</si>
  <si>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</si>
  <si>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</si>
  <si>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</si>
  <si>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</si>
  <si>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</si>
  <si>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</si>
  <si>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</si>
  <si>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</si>
  <si>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</si>
  <si>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</si>
  <si>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</si>
  <si>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</si>
  <si>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</si>
  <si>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</si>
  <si>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</si>
  <si>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</si>
  <si>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</si>
  <si>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</si>
  <si>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</si>
  <si>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</si>
  <si>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</si>
  <si>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</si>
  <si>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</si>
  <si>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</si>
  <si>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</si>
  <si>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</si>
  <si>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</si>
  <si>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</si>
  <si>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</si>
  <si>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</si>
  <si>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</si>
  <si>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</si>
  <si>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</si>
  <si>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</si>
  <si>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</si>
  <si>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</si>
  <si>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</si>
  <si>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</si>
  <si>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</si>
  <si>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</si>
  <si>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</si>
  <si>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</si>
  <si>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</si>
  <si>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</si>
  <si>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</si>
  <si>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</si>
  <si>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</si>
  <si>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</si>
  <si>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</si>
  <si>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</si>
  <si>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</si>
  <si>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</si>
  <si>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</si>
  <si>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</si>
  <si>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</si>
  <si>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</si>
  <si>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</si>
  <si>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</si>
  <si>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</si>
  <si>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</si>
  <si>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</si>
  <si>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</si>
  <si>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</si>
  <si>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</si>
  <si>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</si>
  <si>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</si>
  <si>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</si>
  <si>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</si>
  <si>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</si>
  <si>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</si>
  <si>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</si>
  <si>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</si>
  <si>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</si>
  <si>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</si>
  <si>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</si>
  <si>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</si>
  <si>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</si>
  <si>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</si>
  <si>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</si>
  <si>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</si>
  <si>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</si>
  <si>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</si>
  <si>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</si>
  <si>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</si>
  <si>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</si>
  <si>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</si>
  <si>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</si>
  <si>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</si>
  <si>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</si>
  <si>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</si>
  <si>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</si>
  <si>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</si>
  <si>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</si>
  <si>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</si>
  <si>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</si>
  <si>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</si>
  <si>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</si>
  <si>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</si>
  <si>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</si>
  <si>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</si>
  <si>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</si>
  <si>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</si>
  <si>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</si>
  <si>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</si>
  <si>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</si>
  <si>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</si>
  <si>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</si>
  <si>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</si>
  <si>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</si>
  <si>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</si>
  <si>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</si>
  <si>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</si>
  <si>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</si>
  <si>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</si>
  <si>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</si>
  <si>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</si>
  <si>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</si>
  <si>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</si>
  <si>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</si>
  <si>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</si>
  <si>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</si>
  <si>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</si>
  <si>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</si>
  <si>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</si>
  <si>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</si>
  <si>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</si>
  <si>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</si>
  <si>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</si>
  <si>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</si>
  <si>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</si>
  <si>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</si>
  <si>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</si>
  <si>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</si>
  <si>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</si>
  <si>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</si>
  <si>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</si>
  <si>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</si>
  <si>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</si>
  <si>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</si>
  <si>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</si>
  <si>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</si>
  <si>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</si>
  <si>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</si>
  <si>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</si>
  <si>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</si>
  <si>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</si>
  <si>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</si>
  <si>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</si>
  <si>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</si>
  <si>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</si>
  <si>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</si>
  <si>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</si>
  <si>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</si>
  <si>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</si>
  <si>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</si>
  <si>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</si>
  <si>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</si>
  <si>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</si>
  <si>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</si>
  <si>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</si>
  <si>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</si>
  <si>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</si>
  <si>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</si>
  <si>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</si>
  <si>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</si>
  <si>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</si>
  <si>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</si>
  <si>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</si>
  <si>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</si>
  <si>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</si>
  <si>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</si>
  <si>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</si>
  <si>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</si>
  <si>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</si>
  <si>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</si>
  <si>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</si>
  <si>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</si>
  <si>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</si>
  <si>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</si>
  <si>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</si>
  <si>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</si>
  <si>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</si>
  <si>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</si>
  <si>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</si>
  <si>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</si>
  <si>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</si>
  <si>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</si>
  <si>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</si>
  <si>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</si>
  <si>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</si>
  <si>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</si>
  <si>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</si>
  <si>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</si>
  <si>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</si>
  <si>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</si>
  <si>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</si>
  <si>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</si>
  <si>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</si>
  <si>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</si>
  <si>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</si>
  <si>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</si>
  <si>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</si>
  <si>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</si>
  <si>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</si>
  <si>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</si>
  <si>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</si>
  <si>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</si>
  <si>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</si>
  <si>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</si>
  <si>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</si>
  <si>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</si>
  <si>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</si>
  <si>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</si>
  <si>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</si>
  <si>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</si>
  <si>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</si>
  <si>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</si>
  <si>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</si>
  <si>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</si>
  <si>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</si>
  <si>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</si>
  <si>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</si>
  <si>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</si>
  <si>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</si>
  <si>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</si>
  <si>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</si>
  <si>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</si>
  <si>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</si>
  <si>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</si>
  <si>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</si>
  <si>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</si>
  <si>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</si>
  <si>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</si>
  <si>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</si>
  <si>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</si>
  <si>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</si>
  <si>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</si>
  <si>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</si>
  <si>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</si>
  <si>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</si>
  <si>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</si>
  <si>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</si>
  <si>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</si>
  <si>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</si>
  <si>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</si>
  <si>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</si>
  <si>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</si>
  <si>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</si>
  <si>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</si>
  <si>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</si>
  <si>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</si>
  <si>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</si>
  <si>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</si>
  <si>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</si>
  <si>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</si>
  <si>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</si>
  <si>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</si>
  <si>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</si>
  <si>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</si>
  <si>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</si>
  <si>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</si>
  <si>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</si>
  <si>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</si>
  <si>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</si>
  <si>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</si>
  <si>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</si>
  <si>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</si>
  <si>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</si>
  <si>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</si>
  <si>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</si>
  <si>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</si>
  <si>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</si>
  <si>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</si>
  <si>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</si>
  <si>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</si>
  <si>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</si>
  <si>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</si>
  <si>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</si>
  <si>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</si>
  <si>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</si>
  <si>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</si>
  <si>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</si>
  <si>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</si>
  <si>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</si>
  <si>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</si>
  <si>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</si>
  <si>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</si>
  <si>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</si>
  <si>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</si>
  <si>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</si>
  <si>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</si>
  <si>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</si>
  <si>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</si>
  <si>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</si>
  <si>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</si>
  <si>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</si>
  <si>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</si>
  <si>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</si>
  <si>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</si>
  <si>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</si>
  <si>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</si>
  <si>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</si>
  <si>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</si>
  <si>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</si>
  <si>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</si>
  <si>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</si>
  <si>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</si>
  <si>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</si>
  <si>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</si>
  <si>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</si>
  <si>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</si>
  <si>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</si>
  <si>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</si>
  <si>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</si>
  <si>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</si>
  <si>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</si>
  <si>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</si>
  <si>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</si>
  <si>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</si>
  <si>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</si>
  <si>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</si>
  <si>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</si>
  <si>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</si>
  <si>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</si>
  <si>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</si>
  <si>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</si>
  <si>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</si>
  <si>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</si>
  <si>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</si>
  <si>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</si>
  <si>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</si>
  <si>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</si>
  <si>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</si>
  <si>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</si>
  <si>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</si>
  <si>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</si>
  <si>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</si>
  <si>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</si>
  <si>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</si>
  <si>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</si>
  <si>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</si>
  <si>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</si>
  <si>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</si>
  <si>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</si>
  <si>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</si>
  <si>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</si>
  <si>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</si>
  <si>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</si>
  <si>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</si>
  <si>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</si>
  <si>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</si>
  <si>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</si>
  <si>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</si>
  <si>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</si>
  <si>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</si>
  <si>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</si>
  <si>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</si>
  <si>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</si>
  <si>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</si>
  <si>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</si>
  <si>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</si>
  <si>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</si>
  <si>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</si>
  <si>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</si>
  <si>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</si>
  <si>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</si>
  <si>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</si>
  <si>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</si>
  <si>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</si>
  <si>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</si>
  <si>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</si>
  <si>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</si>
  <si>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</si>
  <si>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</si>
  <si>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</si>
  <si>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</si>
  <si>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</si>
  <si>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</si>
  <si>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</si>
  <si>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</si>
  <si>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</si>
  <si>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</si>
  <si>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</si>
  <si>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</si>
  <si>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</si>
  <si>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</si>
  <si>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</si>
  <si>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</si>
  <si>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</si>
  <si>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</si>
  <si>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</si>
  <si>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</si>
  <si>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</si>
  <si>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</si>
  <si>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</si>
  <si>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</si>
  <si>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</si>
  <si>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</si>
  <si>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</si>
  <si>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</si>
  <si>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</si>
  <si>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</si>
  <si>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</si>
  <si>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</si>
  <si>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</si>
  <si>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</si>
  <si>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</si>
  <si>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</si>
  <si>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</si>
  <si>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</si>
  <si>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</si>
  <si>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</si>
  <si>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</si>
  <si>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</si>
  <si>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</si>
  <si>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</si>
  <si>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</si>
  <si>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</si>
  <si>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</si>
  <si>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</si>
  <si>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</si>
  <si>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</si>
  <si>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</si>
  <si>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</si>
  <si>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</si>
  <si>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</si>
  <si>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</si>
  <si>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</si>
  <si>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</si>
  <si>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</si>
  <si>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</si>
  <si>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</si>
  <si>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</si>
  <si>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</si>
  <si>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</si>
  <si>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</si>
  <si>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</si>
  <si>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</si>
  <si>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</si>
  <si>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</si>
  <si>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</si>
  <si>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</si>
  <si>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</si>
  <si>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</si>
  <si>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</si>
  <si>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</si>
  <si>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</si>
  <si>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</si>
  <si>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</si>
  <si>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</si>
  <si>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</si>
  <si>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</si>
  <si>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</si>
  <si>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</si>
  <si>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</si>
  <si>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</si>
  <si>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</si>
  <si>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</si>
  <si>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</si>
  <si>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</si>
  <si>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</si>
  <si>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</si>
  <si>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</si>
  <si>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</si>
  <si>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</si>
  <si>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</si>
  <si>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</si>
  <si>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</si>
  <si>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</si>
  <si>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</si>
  <si>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</si>
  <si>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</si>
  <si>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</si>
  <si>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</si>
  <si>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</si>
  <si>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</si>
  <si>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</si>
  <si>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</si>
  <si>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</si>
  <si>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</si>
  <si>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</si>
  <si>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</si>
  <si>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</si>
  <si>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</si>
  <si>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</si>
  <si>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</si>
  <si>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</si>
  <si>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</si>
  <si>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</si>
  <si>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</si>
  <si>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</si>
  <si>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</si>
  <si>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</si>
  <si>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</si>
  <si>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</si>
  <si>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</si>
  <si>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</si>
  <si>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</si>
  <si>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</si>
  <si>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</si>
  <si>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</si>
  <si>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</si>
  <si>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</si>
  <si>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</si>
  <si>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</si>
  <si>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</si>
  <si>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</si>
  <si>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</si>
  <si>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</si>
  <si>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</si>
  <si>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</si>
  <si>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</si>
  <si>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</si>
  <si>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</si>
  <si>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</si>
  <si>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</si>
  <si>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</si>
  <si>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</si>
  <si>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</si>
  <si>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</si>
  <si>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</si>
  <si>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</si>
  <si>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</si>
  <si>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</si>
  <si>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</si>
  <si>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</si>
  <si>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</si>
  <si>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</si>
  <si>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</si>
  <si>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</si>
  <si>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</si>
  <si>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</si>
  <si>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</si>
  <si>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</si>
  <si>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</si>
  <si>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</si>
  <si>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</si>
  <si>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</si>
  <si>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</si>
  <si>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</si>
  <si>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</si>
  <si>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</si>
  <si>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</si>
  <si>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</si>
  <si>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</si>
  <si>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</si>
  <si>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</si>
  <si>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</si>
  <si>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</si>
  <si>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</si>
  <si>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</si>
  <si>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</si>
  <si>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</si>
  <si>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</si>
  <si>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</si>
  <si>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</si>
  <si>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</si>
  <si>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</si>
  <si>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</si>
  <si>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</si>
  <si>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</si>
  <si>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</si>
  <si>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</si>
  <si>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</si>
  <si>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</si>
  <si>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</si>
  <si>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</si>
  <si>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</si>
  <si>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</si>
  <si>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</si>
  <si>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</si>
  <si>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</si>
  <si>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</si>
  <si>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</si>
  <si>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</si>
  <si>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</si>
  <si>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</si>
  <si>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</si>
  <si>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</si>
  <si>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</si>
  <si>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</si>
  <si>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</si>
  <si>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</si>
  <si>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</si>
  <si>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</si>
  <si>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</si>
  <si>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</si>
  <si>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</si>
  <si>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</si>
  <si>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</si>
  <si>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</si>
  <si>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</si>
  <si>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</si>
  <si>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</si>
  <si>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</si>
  <si>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</si>
  <si>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</si>
  <si>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</si>
  <si>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</si>
  <si>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</si>
  <si>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</si>
  <si>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</si>
  <si>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</si>
  <si>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</si>
  <si>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</si>
  <si>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</si>
  <si>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</si>
  <si>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</si>
  <si>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</si>
  <si>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</si>
  <si>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</si>
  <si>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</si>
  <si>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</si>
  <si>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</si>
  <si>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</si>
  <si>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</si>
  <si>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</si>
  <si>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</si>
  <si>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</si>
  <si>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</si>
  <si>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</si>
  <si>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</si>
  <si>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</si>
  <si>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</si>
  <si>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</si>
  <si>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</si>
  <si>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</si>
  <si>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</si>
  <si>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</si>
  <si>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</si>
  <si>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</si>
  <si>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</si>
  <si>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</si>
  <si>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</si>
  <si>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</si>
  <si>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</si>
  <si>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</si>
  <si>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</si>
  <si>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</si>
  <si>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</si>
  <si>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</si>
  <si>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</si>
  <si>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</si>
  <si>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</si>
  <si>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</si>
  <si>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</si>
  <si>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</si>
  <si>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</si>
  <si>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</si>
  <si>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</si>
  <si>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</si>
  <si>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</si>
  <si>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</si>
  <si>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</si>
  <si>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</si>
  <si>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</si>
  <si>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</si>
  <si>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</si>
  <si>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</si>
  <si>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</si>
  <si>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</si>
  <si>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</si>
  <si>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</si>
  <si>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</si>
  <si>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</si>
  <si>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</si>
  <si>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</si>
  <si>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</si>
  <si>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</si>
  <si>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</si>
  <si>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</si>
  <si>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</si>
  <si>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</si>
  <si>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</si>
  <si>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</si>
  <si>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</si>
  <si>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</si>
  <si>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</si>
  <si>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</si>
  <si>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</si>
  <si>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</si>
  <si>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</si>
  <si>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</si>
  <si>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</si>
  <si>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</si>
  <si>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</si>
  <si>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</si>
  <si>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</si>
  <si>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</si>
  <si>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</si>
  <si>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</si>
  <si>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</si>
  <si>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</si>
  <si>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</si>
  <si>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</si>
  <si>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</si>
  <si>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</si>
  <si>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</si>
  <si>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</si>
  <si>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</si>
  <si>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</si>
  <si>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</si>
  <si>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</si>
  <si>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</si>
  <si>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</si>
  <si>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</si>
  <si>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</si>
  <si>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</si>
  <si>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</si>
  <si>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</si>
  <si>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</si>
  <si>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</si>
  <si>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</si>
  <si>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</si>
  <si>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</si>
  <si>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</si>
  <si>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</si>
  <si>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</si>
  <si>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</si>
  <si>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</si>
  <si>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</si>
  <si>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</si>
  <si>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</si>
  <si>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</si>
  <si>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</si>
  <si>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</si>
  <si>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</si>
  <si>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</si>
  <si>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</si>
  <si>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</si>
  <si>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</si>
  <si>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</si>
  <si>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</si>
  <si>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</si>
  <si>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</si>
  <si>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</si>
  <si>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</si>
  <si>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</si>
  <si>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</si>
  <si>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</si>
  <si>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</si>
  <si>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</si>
  <si>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</si>
  <si>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</si>
  <si>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</si>
  <si>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</si>
  <si>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</si>
  <si>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</si>
  <si>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</si>
  <si>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</si>
  <si>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</si>
  <si>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</si>
  <si>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</si>
  <si>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</si>
  <si>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</si>
  <si>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</si>
  <si>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</si>
  <si>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</si>
  <si>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</si>
  <si>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</si>
  <si>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</si>
  <si>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</si>
  <si>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</si>
  <si>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</si>
  <si>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</si>
  <si>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</si>
  <si>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</si>
  <si>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</si>
  <si>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</si>
  <si>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</si>
  <si>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</si>
  <si>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</si>
  <si>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</si>
  <si>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</si>
  <si>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</si>
  <si>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</si>
  <si>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</si>
  <si>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</si>
  <si>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</si>
  <si>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</si>
  <si>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</si>
  <si>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</si>
  <si>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</si>
  <si>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</si>
  <si>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</si>
  <si>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</si>
  <si>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</si>
  <si>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</si>
  <si>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</si>
  <si>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</si>
  <si>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</si>
  <si>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</si>
  <si>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</si>
  <si>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</si>
  <si>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</si>
  <si>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</si>
  <si>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</si>
  <si>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</si>
  <si>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</si>
  <si>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</si>
  <si>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</si>
  <si>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</si>
  <si>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</si>
  <si>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</si>
  <si>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</si>
  <si>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</si>
  <si>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</si>
  <si>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</si>
  <si>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</si>
  <si>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</si>
  <si>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</si>
  <si>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</si>
  <si>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</si>
  <si>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</si>
  <si>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</si>
  <si>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</si>
  <si>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</si>
  <si>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</si>
  <si>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</si>
  <si>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</si>
  <si>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</si>
  <si>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</si>
  <si>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</si>
  <si>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</si>
  <si>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</si>
  <si>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</si>
  <si>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</si>
  <si>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</si>
  <si>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</si>
  <si>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</si>
  <si>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</si>
  <si>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</si>
  <si>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</si>
  <si>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</si>
  <si>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</si>
  <si>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</si>
  <si>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</si>
  <si>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</si>
  <si>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</si>
  <si>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</si>
  <si>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</si>
  <si>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</si>
  <si>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</si>
  <si>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</si>
  <si>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</si>
  <si>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</si>
  <si>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</si>
  <si>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</si>
  <si>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</si>
  <si>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</si>
  <si>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</si>
  <si>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</si>
  <si>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</si>
  <si>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</si>
  <si>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</si>
  <si>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</si>
  <si>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</si>
  <si>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</si>
  <si>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</si>
  <si>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</si>
  <si>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</si>
  <si>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</si>
  <si>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</si>
  <si>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</si>
  <si>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</si>
  <si>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</si>
  <si>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</si>
  <si>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</si>
  <si>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</si>
  <si>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</si>
  <si>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</si>
  <si>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</si>
  <si>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</si>
  <si>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</si>
  <si>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</si>
  <si>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</si>
  <si>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</si>
  <si>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</si>
  <si>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</si>
  <si>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</si>
  <si>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</si>
  <si>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</si>
  <si>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</si>
  <si>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</si>
  <si>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</si>
  <si>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</si>
  <si>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</si>
  <si>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</si>
  <si>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</si>
  <si>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</si>
  <si>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</si>
  <si>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</si>
  <si>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</si>
  <si>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</si>
  <si>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</si>
  <si>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</si>
  <si>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</si>
  <si>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</si>
  <si>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</si>
  <si>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</si>
  <si>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</si>
  <si>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</si>
  <si>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</si>
  <si>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</si>
  <si>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</si>
  <si>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</si>
  <si>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</si>
  <si>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</si>
  <si>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</si>
  <si>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</si>
  <si>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</si>
  <si>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</si>
  <si>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</si>
  <si>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</si>
  <si>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</si>
  <si>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</si>
  <si>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</si>
  <si>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</si>
  <si>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</si>
  <si>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</si>
  <si>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</si>
  <si>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</si>
  <si>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</si>
  <si>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</si>
  <si>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</si>
  <si>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</si>
  <si>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</si>
  <si>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</si>
  <si>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</si>
  <si>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</si>
  <si>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</si>
  <si>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</si>
  <si>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</si>
  <si>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</si>
  <si>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</si>
  <si>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</si>
  <si>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</si>
  <si>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</si>
  <si>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</si>
  <si>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</si>
  <si>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</si>
  <si>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</si>
  <si>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</si>
  <si>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</si>
  <si>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</si>
  <si>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</si>
  <si>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</si>
  <si>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</si>
  <si>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</si>
  <si>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</si>
  <si>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</si>
  <si>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</si>
  <si>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</si>
  <si>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</si>
  <si>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</si>
  <si>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</si>
  <si>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</si>
  <si>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</si>
  <si>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</si>
  <si>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</si>
  <si>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</si>
  <si>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</si>
  <si>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</si>
  <si>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</si>
  <si>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</si>
  <si>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</si>
  <si>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</si>
  <si>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</si>
  <si>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</si>
  <si>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</si>
  <si>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</si>
  <si>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</si>
  <si>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</si>
  <si>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</si>
  <si>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</si>
  <si>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</si>
  <si>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</si>
  <si>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</si>
  <si>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</si>
  <si>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</si>
  <si>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</si>
  <si>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</si>
  <si>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</si>
  <si>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</si>
  <si>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</si>
  <si>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</si>
  <si>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</si>
  <si>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</si>
  <si>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</si>
  <si>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</si>
  <si>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</si>
  <si>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</si>
  <si>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</si>
  <si>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</si>
  <si>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</si>
  <si>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</si>
  <si>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</si>
  <si>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</si>
  <si>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</si>
  <si>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</si>
  <si>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</si>
  <si>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</si>
  <si>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</si>
  <si>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</si>
  <si>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</si>
  <si>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</si>
  <si>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</si>
  <si>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</si>
  <si>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</si>
  <si>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</si>
  <si>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</si>
  <si>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</si>
  <si>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</si>
  <si>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</si>
  <si>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</si>
  <si>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</si>
  <si>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</si>
  <si>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</si>
  <si>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</si>
  <si>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</si>
  <si>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</si>
  <si>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</si>
  <si>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</si>
  <si>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</si>
  <si>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</si>
  <si>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</si>
  <si>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</si>
  <si>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</si>
  <si>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</si>
  <si>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</si>
  <si>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</si>
  <si>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</si>
  <si>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</si>
  <si>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</si>
  <si>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</si>
  <si>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</si>
  <si>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</si>
  <si>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</si>
  <si>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</si>
  <si>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</si>
  <si>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</si>
  <si>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</si>
  <si>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</si>
  <si>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</si>
  <si>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</si>
  <si>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</si>
  <si>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</si>
  <si>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</si>
  <si>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</si>
  <si>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</si>
  <si>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</si>
  <si>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</si>
  <si>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</si>
  <si>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</si>
  <si>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</si>
  <si>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</si>
  <si>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</si>
  <si>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</si>
  <si>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</si>
  <si>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</si>
  <si>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</si>
  <si>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</si>
  <si>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</si>
  <si>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</si>
  <si>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</si>
  <si>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</si>
  <si>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</si>
  <si>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</si>
  <si>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</si>
  <si>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</si>
  <si>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</si>
  <si>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</si>
  <si>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</si>
  <si>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</si>
  <si>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</si>
  <si>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</si>
  <si>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</si>
  <si>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</si>
  <si>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</si>
  <si>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</si>
  <si>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</si>
  <si>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</si>
  <si>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</si>
  <si>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</si>
  <si>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</si>
  <si>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</si>
  <si>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</si>
  <si>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</si>
  <si>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</si>
  <si>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</si>
  <si>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</si>
  <si>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</si>
  <si>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</si>
  <si>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</si>
  <si>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</si>
  <si>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</si>
  <si>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</si>
  <si>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</si>
  <si>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</si>
  <si>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</si>
  <si>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</si>
  <si>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</si>
  <si>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</si>
  <si>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</si>
  <si>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</si>
  <si>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</si>
  <si>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</si>
  <si>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</si>
  <si>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</si>
  <si>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</si>
  <si>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</si>
  <si>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</si>
  <si>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</si>
  <si>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</si>
  <si>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</si>
  <si>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</si>
  <si>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</si>
  <si>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</si>
  <si>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</si>
  <si>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</si>
  <si>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</si>
  <si>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</si>
  <si>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</si>
  <si>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</si>
  <si>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</si>
  <si>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</si>
  <si>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</si>
  <si>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</si>
  <si>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</si>
  <si>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</si>
  <si>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</si>
  <si>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</si>
  <si>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</si>
  <si>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</si>
  <si>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</si>
  <si>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</si>
  <si>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</si>
  <si>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</si>
  <si>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</si>
  <si>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</si>
  <si>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</si>
  <si>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</si>
  <si>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</si>
  <si>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</si>
  <si>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</si>
  <si>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</si>
  <si>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</si>
  <si>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</si>
  <si>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</si>
  <si>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</si>
  <si>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</si>
  <si>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</si>
  <si>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</si>
  <si>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</si>
  <si>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</si>
  <si>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</si>
  <si>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</si>
  <si>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</si>
  <si>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</si>
  <si>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</si>
  <si>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</si>
  <si>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</si>
  <si>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</si>
  <si>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</si>
  <si>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</si>
  <si>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</si>
  <si>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</si>
  <si>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</si>
  <si>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</si>
  <si>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</si>
  <si>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</si>
  <si>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</si>
  <si>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</si>
  <si>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</si>
  <si>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</si>
  <si>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</si>
  <si>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</si>
  <si>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</si>
  <si>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</si>
  <si>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</si>
  <si>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</si>
  <si>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</si>
  <si>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</si>
  <si>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</si>
  <si>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</si>
  <si>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</si>
  <si>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</si>
  <si>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</si>
  <si>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</si>
  <si>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</si>
  <si>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</si>
  <si>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</si>
  <si>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</si>
  <si>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</si>
  <si>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</si>
  <si>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</si>
  <si>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</si>
  <si>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</si>
  <si>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</si>
  <si>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</si>
  <si>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</si>
  <si>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</si>
  <si>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</si>
  <si>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</si>
  <si>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</si>
  <si>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</si>
  <si>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</si>
  <si>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</si>
  <si>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</si>
  <si>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</si>
  <si>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</si>
  <si>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</si>
  <si>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</si>
  <si>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</si>
  <si>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</si>
  <si>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</si>
  <si>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</si>
  <si>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</si>
  <si>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</si>
  <si>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</si>
  <si>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</si>
  <si>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</si>
  <si>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</si>
  <si>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</si>
  <si>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</si>
  <si>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</si>
  <si>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</si>
  <si>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</si>
  <si>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</si>
  <si>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</si>
  <si>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</si>
  <si>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</si>
  <si>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</si>
  <si>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</si>
  <si>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</si>
  <si>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</si>
  <si>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</si>
  <si>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</si>
  <si>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</si>
  <si>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</si>
  <si>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</si>
  <si>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</si>
  <si>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</si>
  <si>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</si>
  <si>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</si>
  <si>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</si>
  <si>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</si>
  <si>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</si>
  <si>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</si>
  <si>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</si>
  <si>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</si>
  <si>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</si>
  <si>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</si>
  <si>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</si>
  <si>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</si>
  <si>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</si>
  <si>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</si>
  <si>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</si>
  <si>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</si>
  <si>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</si>
  <si>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</si>
  <si>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</si>
  <si>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</si>
  <si>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</si>
  <si>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</si>
  <si>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</si>
  <si>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</si>
  <si>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</si>
  <si>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</si>
  <si>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</si>
  <si>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</si>
  <si>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</si>
  <si>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</si>
  <si>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</si>
  <si>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</si>
  <si>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</si>
  <si>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</si>
  <si>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</si>
  <si>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</si>
  <si>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</si>
  <si>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</si>
  <si>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</si>
  <si>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</si>
  <si>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</si>
  <si>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</si>
  <si>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</si>
  <si>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</si>
  <si>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</si>
  <si>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</si>
  <si>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</si>
  <si>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</si>
  <si>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</si>
  <si>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</si>
  <si>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</si>
  <si>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</si>
  <si>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</si>
  <si>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</si>
  <si>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</si>
  <si>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</si>
  <si>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</si>
  <si>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</si>
  <si>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</si>
  <si>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</si>
  <si>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</si>
  <si>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</si>
  <si>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</si>
  <si>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</si>
  <si>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</si>
  <si>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</si>
  <si>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</si>
  <si>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</si>
  <si>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</si>
  <si>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</si>
  <si>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</si>
  <si>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</si>
  <si>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</si>
  <si>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</si>
  <si>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</si>
  <si>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</si>
  <si>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</si>
  <si>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</si>
  <si>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</si>
  <si>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</si>
  <si>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</si>
  <si>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</si>
  <si>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</si>
  <si>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</si>
  <si>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</si>
  <si>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</si>
  <si>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</si>
  <si>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</si>
  <si>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</si>
  <si>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</si>
  <si>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</si>
  <si>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</si>
  <si>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</si>
  <si>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</si>
  <si>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</si>
  <si>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</si>
  <si>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</si>
  <si>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</si>
  <si>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</si>
  <si>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</si>
  <si>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</si>
  <si>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</si>
  <si>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</si>
  <si>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</si>
  <si>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</si>
  <si>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</si>
  <si>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</si>
  <si>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</si>
  <si>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</si>
  <si>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</si>
  <si>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</si>
  <si>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</si>
  <si>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</si>
  <si>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</si>
  <si>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</si>
  <si>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</si>
  <si>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</si>
  <si>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</si>
  <si>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</si>
  <si>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</si>
  <si>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</si>
  <si>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</si>
  <si>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</si>
  <si>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</si>
  <si>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</si>
  <si>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</si>
  <si>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</si>
  <si>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</si>
  <si>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</si>
  <si>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</si>
  <si>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</si>
  <si>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</si>
  <si>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</si>
  <si>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</si>
  <si>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</si>
  <si>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</si>
  <si>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</si>
  <si>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</si>
  <si>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</si>
  <si>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</si>
  <si>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</si>
  <si>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</si>
  <si>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</si>
  <si>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</si>
  <si>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</si>
  <si>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</si>
  <si>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</si>
  <si>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</si>
  <si>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</si>
  <si>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</si>
  <si>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</si>
  <si>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</si>
  <si>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</si>
  <si>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</si>
  <si>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</si>
  <si>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</si>
  <si>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</si>
  <si>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</si>
  <si>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</si>
  <si>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</si>
  <si>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</si>
  <si>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</si>
  <si>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</si>
  <si>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</si>
  <si>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</si>
  <si>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</si>
  <si>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</si>
  <si>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</si>
  <si>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</si>
  <si>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</si>
  <si>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</si>
  <si>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</si>
  <si>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</si>
  <si>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</si>
  <si>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</si>
  <si>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</si>
  <si>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</si>
  <si>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</si>
  <si>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</si>
  <si>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</si>
  <si>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</si>
  <si>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</si>
  <si>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</si>
  <si>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</si>
  <si>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</si>
  <si>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</si>
  <si>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</si>
  <si>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</si>
  <si>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</si>
  <si>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</si>
  <si>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</si>
  <si>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</si>
  <si>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</si>
  <si>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</si>
  <si>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</si>
  <si>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</si>
  <si>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</si>
  <si>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</si>
  <si>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</si>
  <si>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</si>
  <si>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</si>
  <si>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</si>
  <si>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</si>
  <si>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</si>
  <si>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</si>
  <si>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</si>
  <si>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</si>
  <si>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</si>
  <si>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</si>
  <si>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</si>
  <si>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</si>
  <si>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</si>
  <si>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</si>
  <si>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</si>
  <si>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</si>
  <si>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</si>
  <si>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</si>
  <si>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</si>
  <si>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</si>
  <si>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</si>
  <si>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</si>
  <si>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</si>
  <si>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</si>
  <si>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</si>
  <si>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</si>
  <si>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</si>
  <si>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</si>
  <si>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</si>
  <si>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</si>
  <si>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</si>
  <si>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</si>
  <si>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</si>
  <si>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</si>
  <si>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</si>
  <si>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</si>
  <si>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</si>
  <si>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</si>
  <si>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</si>
  <si>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</si>
  <si>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</si>
  <si>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</si>
  <si>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</si>
  <si>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</si>
  <si>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</si>
  <si>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</si>
  <si>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</si>
  <si>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</si>
  <si>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</si>
  <si>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</si>
  <si>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</si>
  <si>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</si>
  <si>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</si>
  <si>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</si>
  <si>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</si>
  <si>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</si>
  <si>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</si>
  <si>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</si>
  <si>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</si>
  <si>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</si>
  <si>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</si>
  <si>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</si>
  <si>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</si>
  <si>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</si>
  <si>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</si>
  <si>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</si>
  <si>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</si>
  <si>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</si>
  <si>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</si>
  <si>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</si>
  <si>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</si>
  <si>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</si>
  <si>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</si>
  <si>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</si>
  <si>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</si>
  <si>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</si>
  <si>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</si>
  <si>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</si>
  <si>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</si>
  <si>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</si>
  <si>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</si>
  <si>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</si>
  <si>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</si>
  <si>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</si>
  <si>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</si>
  <si>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</si>
  <si>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</si>
  <si>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</si>
  <si>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</si>
  <si>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</si>
  <si>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</si>
  <si>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</si>
  <si>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</si>
  <si>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</si>
  <si>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</si>
  <si>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</si>
  <si>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</si>
  <si>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</si>
  <si>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</si>
  <si>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</si>
  <si>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</si>
  <si>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</si>
  <si>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</si>
  <si>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</si>
  <si>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</si>
  <si>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</si>
  <si>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</si>
  <si>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</si>
  <si>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</si>
  <si>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</si>
  <si>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</si>
  <si>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</si>
  <si>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</si>
  <si>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</si>
  <si>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</si>
  <si>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</si>
  <si>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</si>
  <si>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</si>
  <si>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</si>
  <si>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</si>
  <si>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</si>
  <si>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</si>
  <si>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</si>
  <si>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</si>
  <si>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</si>
  <si>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</si>
  <si>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</si>
  <si>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</si>
  <si>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</si>
  <si>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</si>
  <si>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</si>
  <si>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</si>
  <si>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</si>
  <si>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</si>
  <si>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</si>
  <si>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</si>
  <si>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</si>
  <si>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</si>
  <si>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</si>
  <si>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</si>
  <si>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</si>
  <si>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</si>
  <si>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</si>
  <si>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</si>
  <si>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</si>
  <si>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</si>
  <si>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</si>
  <si>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</si>
  <si>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</si>
  <si>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</si>
  <si>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</si>
  <si>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</si>
  <si>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</si>
  <si>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</si>
  <si>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</si>
  <si>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</si>
  <si>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</si>
  <si>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</si>
  <si>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</si>
  <si>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</si>
  <si>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</si>
  <si>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</si>
  <si>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</si>
  <si>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</si>
  <si>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</si>
  <si>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</si>
  <si>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</si>
  <si>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</si>
  <si>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</si>
  <si>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</si>
  <si>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</si>
  <si>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</si>
  <si>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</si>
  <si>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</si>
  <si>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</si>
  <si>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</si>
  <si>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</si>
  <si>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</si>
  <si>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</si>
  <si>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</si>
  <si>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</si>
  <si>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</si>
  <si>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</si>
  <si>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</si>
  <si>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</si>
  <si>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</si>
  <si>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</si>
  <si>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</si>
  <si>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</si>
  <si>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</si>
  <si>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</si>
  <si>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</si>
  <si>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</si>
  <si>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</si>
  <si>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</si>
  <si>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</si>
  <si>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</si>
  <si>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</si>
  <si>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</si>
  <si>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</si>
  <si>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</si>
  <si>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</si>
  <si>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</si>
  <si>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</si>
  <si>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</si>
  <si>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</si>
  <si>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</si>
  <si>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</si>
  <si>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</si>
  <si>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</si>
  <si>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</si>
  <si>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</si>
  <si>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</si>
  <si>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</si>
  <si>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</si>
  <si>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</si>
  <si>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</si>
  <si>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</si>
  <si>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</si>
  <si>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</si>
  <si>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</si>
  <si>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</si>
  <si>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</si>
  <si>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</si>
  <si>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</si>
  <si>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</si>
  <si>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</si>
  <si>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</si>
  <si>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</si>
  <si>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</si>
  <si>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</si>
  <si>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</si>
  <si>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</si>
  <si>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</si>
  <si>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</si>
  <si>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</si>
  <si>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</si>
  <si>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</si>
  <si>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</si>
  <si>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</si>
  <si>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</si>
  <si>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</si>
  <si>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</si>
  <si>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</si>
  <si>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</si>
  <si>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</si>
  <si>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</si>
  <si>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</si>
  <si>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</si>
  <si>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</si>
  <si>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</si>
  <si>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</si>
  <si>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</si>
  <si>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</si>
  <si>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</si>
  <si>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</si>
  <si>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</si>
  <si>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</si>
  <si>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</si>
  <si>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</si>
  <si>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</si>
  <si>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</si>
  <si>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</si>
  <si>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</si>
  <si>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</si>
  <si>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</si>
  <si>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</si>
  <si>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</si>
  <si>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</si>
  <si>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</si>
  <si>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</si>
  <si>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</si>
  <si>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</si>
  <si>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</si>
  <si>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</si>
  <si>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</si>
  <si>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</si>
  <si>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</si>
  <si>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</si>
  <si>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</si>
  <si>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</si>
  <si>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</si>
  <si>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</si>
  <si>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</si>
  <si>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</si>
  <si>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</si>
  <si>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</si>
  <si>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</si>
  <si>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</si>
  <si>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</si>
  <si>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</si>
  <si>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</si>
  <si>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</si>
  <si>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</si>
  <si>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</si>
  <si>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</si>
  <si>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</si>
  <si>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</si>
  <si>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</si>
  <si>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</si>
  <si>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</si>
  <si>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</si>
  <si>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</si>
  <si>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</si>
  <si>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</si>
  <si>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</si>
  <si>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</si>
  <si>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</si>
  <si>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</si>
  <si>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</si>
  <si>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</si>
  <si>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</si>
  <si>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</si>
  <si>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</si>
  <si>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</si>
  <si>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</si>
  <si>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</si>
  <si>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</si>
  <si>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</si>
  <si>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</si>
  <si>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</si>
  <si>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</si>
  <si>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</si>
  <si>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</si>
  <si>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</si>
  <si>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</si>
  <si>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</si>
  <si>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</si>
  <si>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</si>
  <si>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</si>
  <si>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</si>
  <si>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</si>
  <si>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</si>
  <si>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</si>
  <si>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</si>
  <si>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</si>
  <si>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</si>
  <si>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</si>
  <si>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</si>
  <si>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</si>
  <si>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</si>
  <si>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</si>
  <si>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</si>
  <si>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</si>
  <si>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</si>
  <si>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</si>
  <si>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</si>
  <si>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</si>
  <si>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</si>
  <si>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</si>
  <si>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</si>
  <si>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</si>
  <si>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</si>
  <si>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</si>
  <si>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</si>
  <si>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</si>
  <si>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</si>
  <si>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</si>
  <si>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</si>
  <si>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</si>
  <si>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</si>
  <si>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</si>
  <si>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</si>
  <si>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</si>
  <si>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</si>
  <si>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</si>
  <si>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</si>
  <si>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</si>
  <si>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</si>
  <si>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</si>
  <si>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</si>
  <si>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</si>
  <si>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</si>
  <si>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</si>
  <si>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</si>
  <si>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</si>
  <si>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</si>
  <si>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</si>
  <si>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</si>
  <si>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</si>
  <si>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</si>
  <si>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</si>
  <si>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</si>
  <si>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</si>
  <si>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</si>
  <si>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</si>
  <si>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</si>
  <si>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</si>
  <si>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</si>
  <si>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</si>
  <si>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</si>
  <si>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</si>
  <si>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</si>
  <si>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</si>
  <si>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</si>
  <si>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</si>
  <si>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</si>
  <si>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</si>
  <si>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</si>
  <si>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</si>
  <si>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</si>
  <si>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</si>
  <si>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</si>
  <si>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</si>
  <si>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</si>
  <si>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</si>
  <si>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</si>
  <si>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</si>
  <si>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</si>
  <si>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</si>
  <si>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</si>
  <si>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</si>
  <si>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</si>
  <si>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</si>
  <si>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</si>
  <si>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</si>
  <si>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</si>
  <si>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</si>
  <si>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</si>
  <si>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</si>
  <si>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</si>
  <si>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</si>
  <si>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</si>
  <si>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</si>
  <si>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</si>
  <si>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</si>
  <si>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</si>
  <si>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</si>
  <si>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</si>
  <si>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</si>
  <si>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</si>
  <si>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</si>
  <si>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</si>
  <si>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</si>
  <si>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</si>
  <si>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</si>
  <si>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</si>
  <si>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</si>
  <si>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</si>
  <si>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</si>
  <si>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</si>
  <si>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</si>
  <si>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</si>
  <si>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</si>
  <si>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</si>
  <si>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</si>
  <si>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</si>
  <si>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</si>
  <si>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</si>
  <si>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</si>
  <si>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</si>
  <si>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</si>
  <si>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</si>
  <si>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</si>
  <si>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</si>
  <si>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</si>
  <si>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</si>
  <si>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</si>
  <si>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</si>
  <si>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</si>
  <si>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</si>
  <si>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</si>
  <si>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</si>
  <si>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</si>
  <si>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</si>
  <si>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</si>
  <si>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</si>
  <si>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</si>
  <si>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</si>
  <si>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</si>
  <si>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</si>
  <si>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</si>
  <si>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</si>
  <si>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</si>
  <si>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</si>
  <si>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</si>
  <si>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</si>
  <si>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</si>
  <si>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</si>
  <si>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</si>
  <si>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</si>
  <si>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</si>
  <si>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</si>
  <si>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</si>
  <si>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</si>
  <si>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</si>
  <si>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</si>
  <si>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</si>
  <si>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</si>
  <si>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</si>
  <si>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</si>
  <si>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</si>
  <si>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</si>
  <si>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</si>
  <si>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</si>
  <si>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</si>
  <si>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</si>
  <si>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</si>
  <si>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</si>
  <si>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</si>
  <si>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</si>
  <si>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</si>
  <si>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</si>
  <si>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</si>
  <si>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</si>
  <si>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</si>
  <si>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</si>
  <si>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</si>
  <si>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</si>
  <si>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</si>
  <si>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</si>
  <si>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</si>
  <si>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</si>
  <si>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</si>
  <si>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</si>
  <si>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</si>
  <si>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</si>
  <si>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</si>
  <si>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</si>
  <si>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</si>
  <si>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</si>
  <si>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</si>
  <si>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</si>
  <si>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</si>
  <si>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</si>
  <si>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</si>
  <si>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</si>
  <si>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</si>
  <si>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</si>
  <si>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</si>
  <si>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</si>
  <si>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</si>
  <si>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</si>
  <si>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</si>
  <si>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</si>
  <si>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</si>
  <si>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</si>
  <si>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</si>
  <si>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</si>
  <si>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</si>
  <si>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</si>
  <si>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</si>
  <si>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</si>
  <si>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</si>
  <si>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</si>
  <si>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</si>
  <si>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</si>
  <si>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</si>
  <si>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</si>
  <si>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</si>
  <si>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</si>
  <si>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</si>
  <si>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</si>
  <si>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</si>
  <si>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</si>
  <si>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</si>
  <si>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</si>
  <si>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</si>
  <si>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</si>
  <si>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</si>
  <si>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</si>
  <si>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</si>
  <si>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</si>
  <si>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</si>
  <si>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</si>
  <si>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</si>
  <si>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</si>
  <si>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</si>
  <si>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</si>
  <si>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</si>
  <si>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</si>
  <si>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</si>
  <si>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</si>
  <si>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</si>
  <si>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</si>
  <si>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</si>
  <si>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</si>
  <si>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</si>
  <si>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</si>
  <si>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</si>
  <si>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</si>
  <si>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</si>
  <si>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</si>
  <si>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</si>
  <si>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</si>
  <si>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</si>
  <si>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</si>
  <si>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</si>
  <si>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</si>
  <si>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</si>
  <si>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</si>
  <si>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</si>
  <si>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</si>
  <si>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</si>
  <si>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</si>
  <si>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</si>
  <si>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</si>
  <si>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</si>
  <si>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</si>
  <si>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</si>
  <si>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</si>
  <si>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</si>
  <si>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</si>
  <si>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</si>
  <si>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</si>
  <si>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</si>
  <si>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</si>
  <si>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</si>
  <si>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</si>
  <si>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</si>
  <si>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</si>
  <si>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</si>
  <si>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</si>
  <si>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</si>
  <si>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</si>
  <si>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</si>
  <si>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</si>
  <si>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</si>
  <si>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</si>
  <si>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</si>
  <si>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</si>
  <si>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</si>
  <si>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</si>
  <si>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</si>
  <si>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</si>
  <si>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</si>
  <si>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</si>
  <si>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</si>
  <si>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</si>
  <si>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</si>
  <si>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</si>
  <si>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</si>
  <si>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</si>
  <si>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</si>
  <si>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</si>
  <si>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</si>
  <si>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</si>
  <si>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</si>
  <si>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</si>
  <si>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</si>
  <si>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</si>
  <si>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</si>
  <si>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</si>
  <si>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</si>
  <si>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</si>
  <si>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</si>
  <si>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</si>
  <si>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</si>
  <si>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</si>
  <si>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</si>
  <si>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</si>
  <si>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</si>
  <si>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</si>
  <si>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</si>
  <si>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</si>
  <si>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</si>
  <si>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</si>
  <si>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</si>
  <si>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</si>
  <si>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</si>
  <si>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</si>
  <si>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</si>
  <si>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</si>
  <si>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</si>
  <si>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</si>
  <si>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</si>
  <si>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</si>
  <si>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</si>
  <si>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</si>
  <si>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</si>
  <si>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</si>
  <si>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</si>
  <si>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</si>
  <si>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</si>
  <si>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</si>
  <si>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</si>
  <si>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</si>
  <si>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</si>
  <si>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</si>
  <si>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</si>
  <si>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</si>
  <si>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</si>
  <si>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</si>
  <si>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</si>
  <si>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</si>
  <si>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</si>
  <si>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</si>
  <si>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</si>
  <si>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</si>
  <si>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</si>
  <si>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</si>
  <si>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</si>
  <si>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</si>
  <si>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</si>
  <si>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</si>
  <si>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</si>
  <si>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</si>
  <si>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</si>
  <si>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</si>
  <si>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</si>
  <si>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</si>
  <si>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</si>
  <si>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</si>
  <si>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</si>
  <si>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</si>
  <si>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</si>
  <si>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</si>
  <si>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</si>
  <si>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</si>
  <si>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</si>
  <si>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</si>
  <si>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</si>
  <si>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</si>
  <si>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</si>
  <si>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</si>
  <si>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</si>
  <si>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</si>
  <si>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</si>
  <si>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</si>
  <si>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</si>
  <si>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</si>
  <si>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</si>
  <si>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</si>
  <si>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</si>
  <si>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</si>
  <si>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</si>
  <si>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</si>
  <si>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</si>
  <si>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</si>
  <si>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</si>
  <si>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</si>
  <si>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</si>
  <si>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</si>
  <si>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</si>
  <si>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</si>
  <si>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</si>
  <si>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</si>
  <si>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</si>
  <si>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</si>
  <si>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</si>
  <si>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</si>
  <si>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</si>
  <si>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</si>
  <si>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</si>
  <si>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</si>
  <si>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</si>
  <si>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</si>
  <si>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</si>
  <si>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</si>
  <si>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</si>
  <si>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</si>
  <si>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</si>
  <si>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</si>
  <si>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</si>
  <si>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</si>
  <si>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</si>
  <si>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</si>
  <si>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</si>
  <si>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</si>
  <si>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</si>
  <si>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</si>
  <si>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</si>
  <si>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</si>
  <si>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</si>
  <si>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</si>
  <si>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</si>
  <si>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</si>
  <si>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</si>
  <si>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</si>
  <si>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</si>
  <si>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</si>
  <si>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</si>
  <si>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</si>
  <si>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</si>
  <si>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</si>
  <si>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</si>
  <si>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</si>
  <si>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</si>
  <si>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</si>
  <si>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</si>
  <si>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</si>
  <si>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</si>
  <si>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</si>
  <si>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</si>
  <si>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</si>
  <si>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</si>
  <si>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</si>
  <si>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</si>
  <si>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</si>
  <si>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</si>
  <si>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</si>
  <si>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</si>
  <si>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</si>
  <si>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</si>
  <si>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</si>
  <si>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</si>
  <si>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</si>
  <si>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</si>
  <si>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</si>
  <si>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</si>
  <si>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</si>
  <si>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</si>
  <si>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</si>
  <si>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</si>
  <si>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</si>
  <si>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</si>
  <si>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</si>
  <si>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</si>
  <si>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</si>
  <si>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</si>
  <si>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</si>
  <si>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</si>
  <si>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</si>
  <si>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</si>
  <si>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</si>
  <si>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</si>
  <si>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</si>
  <si>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</si>
  <si>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</si>
  <si>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</si>
  <si>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</si>
  <si>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</si>
  <si>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</si>
  <si>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</si>
  <si>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</si>
  <si>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</si>
  <si>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</si>
  <si>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</si>
  <si>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</si>
  <si>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</si>
  <si>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</si>
  <si>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</si>
  <si>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</si>
  <si>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</si>
  <si>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</si>
  <si>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</si>
  <si>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</si>
  <si>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</si>
  <si>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</si>
  <si>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</si>
  <si>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</si>
  <si>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</si>
  <si>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</si>
  <si>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</si>
  <si>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</si>
  <si>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</si>
  <si>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</si>
  <si>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</si>
  <si>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</si>
  <si>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</si>
  <si>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</si>
  <si>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</si>
  <si>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</si>
  <si>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</si>
  <si>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</si>
  <si>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</si>
  <si>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</si>
  <si>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</si>
  <si>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</si>
  <si>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</si>
  <si>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</si>
  <si>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</si>
  <si>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</si>
  <si>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</si>
  <si>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</si>
  <si>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</si>
  <si>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</si>
  <si>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</si>
  <si>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</si>
  <si>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</si>
  <si>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</si>
  <si>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</si>
  <si>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</si>
  <si>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</si>
  <si>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</si>
  <si>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</si>
  <si>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</si>
  <si>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</si>
  <si>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</si>
  <si>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</si>
  <si>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</si>
  <si>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</si>
  <si>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</si>
  <si>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</si>
  <si>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</si>
  <si>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</si>
  <si>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</si>
  <si>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</si>
  <si>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</si>
  <si>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</si>
  <si>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</si>
  <si>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</si>
  <si>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</si>
  <si>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</si>
  <si>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</si>
  <si>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</si>
  <si>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</si>
  <si>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</si>
  <si>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</si>
  <si>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</si>
  <si>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</si>
  <si>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</si>
  <si>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</si>
  <si>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</si>
  <si>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</si>
  <si>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</si>
  <si>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</si>
  <si>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</si>
  <si>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</si>
  <si>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</si>
  <si>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</si>
  <si>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</si>
  <si>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</si>
  <si>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</si>
  <si>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</si>
  <si>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</si>
  <si>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</si>
  <si>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</si>
  <si>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</si>
  <si>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</si>
  <si>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</si>
  <si>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</si>
  <si>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</si>
  <si>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</si>
  <si>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</si>
  <si>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</si>
  <si>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</si>
  <si>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</si>
  <si>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</si>
  <si>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</si>
  <si>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</si>
  <si>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</si>
  <si>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</si>
  <si>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</si>
  <si>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</si>
  <si>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</si>
  <si>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</si>
  <si>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</si>
  <si>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</si>
  <si>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</si>
  <si>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</si>
  <si>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</si>
  <si>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</si>
  <si>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</si>
  <si>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</si>
  <si>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</si>
  <si>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</si>
  <si>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</si>
  <si>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</si>
  <si>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</si>
  <si>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</si>
  <si>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</si>
  <si>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</si>
  <si>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</si>
  <si>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</si>
  <si>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</si>
  <si>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</si>
  <si>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</si>
  <si>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</si>
  <si>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</si>
  <si>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</si>
  <si>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</si>
  <si>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</si>
  <si>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</si>
  <si>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</si>
  <si>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</si>
  <si>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</si>
  <si>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</si>
  <si>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</si>
  <si>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</si>
  <si>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</si>
  <si>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</si>
  <si>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</si>
  <si>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</si>
  <si>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</si>
  <si>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</si>
  <si>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</si>
  <si>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</si>
  <si>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</si>
  <si>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</si>
  <si>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</si>
  <si>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</si>
  <si>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</si>
  <si>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</si>
  <si>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</si>
  <si>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</si>
  <si>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</si>
  <si>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</si>
  <si>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</si>
  <si>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</si>
  <si>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</si>
  <si>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</si>
  <si>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</si>
  <si>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</si>
  <si>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</si>
  <si>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</si>
  <si>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</si>
  <si>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</si>
  <si>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</si>
  <si>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</si>
  <si>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</si>
  <si>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</si>
  <si>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</si>
  <si>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</si>
  <si>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</si>
  <si>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</si>
  <si>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</si>
  <si>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</si>
  <si>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</si>
  <si>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</si>
  <si>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</si>
  <si>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</si>
  <si>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</si>
  <si>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</si>
  <si>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</si>
  <si>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</si>
  <si>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</si>
  <si>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</si>
  <si>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</si>
  <si>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</si>
  <si>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</si>
  <si>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</si>
  <si>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</si>
  <si>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</si>
  <si>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</si>
  <si>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</si>
  <si>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</si>
  <si>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</si>
  <si>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</si>
  <si>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</si>
  <si>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</si>
  <si>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</si>
  <si>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</si>
  <si>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</si>
  <si>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</si>
  <si>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</si>
  <si>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</si>
  <si>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</si>
  <si>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</si>
  <si>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</si>
  <si>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</si>
  <si>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</si>
  <si>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</si>
  <si>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</si>
  <si>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</si>
  <si>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</si>
  <si>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</si>
  <si>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</si>
  <si>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</si>
  <si>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</si>
  <si>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</si>
  <si>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</si>
  <si>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</si>
  <si>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</si>
  <si>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</si>
  <si>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</si>
  <si>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</si>
  <si>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</si>
  <si>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</si>
  <si>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</si>
  <si>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</si>
  <si>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</si>
  <si>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</si>
  <si>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</si>
  <si>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</si>
  <si>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</si>
  <si>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</si>
  <si>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</si>
  <si>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</si>
  <si>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</si>
  <si>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</si>
  <si>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</si>
  <si>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</si>
  <si>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</si>
  <si>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</si>
  <si>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</si>
  <si>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</si>
  <si>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</si>
  <si>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</si>
  <si>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</si>
  <si>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</si>
  <si>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</si>
  <si>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</si>
  <si>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</si>
  <si>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</si>
  <si>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</si>
  <si>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</si>
  <si>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</si>
  <si>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</si>
  <si>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</si>
  <si>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</si>
  <si>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</si>
  <si>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</si>
  <si>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</si>
  <si>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</si>
  <si>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</si>
  <si>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</si>
  <si>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</si>
  <si>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</si>
  <si>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</si>
  <si>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</si>
  <si>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</si>
  <si>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</si>
  <si>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</si>
  <si>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</si>
  <si>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</si>
  <si>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</si>
  <si>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</si>
  <si>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</si>
  <si>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</si>
  <si>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</si>
  <si>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</si>
  <si>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</si>
  <si>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</si>
  <si>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</si>
  <si>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</si>
  <si>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</si>
  <si>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</si>
  <si>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</si>
  <si>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</si>
  <si>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</si>
  <si>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</si>
  <si>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</si>
  <si>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</si>
  <si>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</si>
  <si>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</si>
  <si>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</si>
  <si>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</si>
  <si>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</si>
  <si>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</si>
  <si>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</si>
  <si>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</si>
  <si>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</si>
  <si>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</si>
  <si>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</si>
  <si>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</si>
  <si>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</si>
  <si>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</si>
  <si>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</si>
  <si>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</si>
  <si>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</si>
  <si>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</si>
  <si>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</si>
  <si>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</si>
  <si>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</si>
  <si>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</si>
  <si>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</si>
  <si>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</si>
  <si>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</si>
  <si>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</si>
  <si>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</si>
  <si>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</si>
  <si>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</si>
  <si>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</si>
  <si>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</si>
  <si>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</si>
  <si>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</si>
  <si>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</si>
  <si>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</si>
  <si>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</si>
  <si>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</si>
  <si>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</si>
  <si>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</si>
  <si>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</si>
  <si>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</si>
  <si>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</si>
  <si>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</si>
  <si>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</si>
  <si>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</si>
  <si>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</si>
  <si>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</si>
  <si>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</si>
  <si>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</si>
  <si>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</si>
  <si>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</si>
  <si>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</si>
  <si>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</si>
  <si>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</si>
  <si>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</si>
  <si>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</si>
  <si>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</si>
  <si>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</si>
  <si>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</si>
  <si>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</si>
  <si>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</si>
  <si>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</si>
  <si>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</si>
  <si>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</si>
  <si>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</si>
  <si>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</si>
  <si>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</si>
  <si>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</si>
  <si>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</si>
  <si>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</si>
  <si>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</si>
  <si>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</si>
  <si>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</si>
  <si>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</si>
  <si>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</si>
  <si>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</si>
  <si>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</si>
  <si>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</si>
  <si>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</si>
  <si>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</si>
  <si>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</si>
  <si>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</si>
  <si>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</si>
  <si>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</si>
  <si>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</si>
  <si>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</si>
  <si>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</si>
  <si>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</si>
  <si>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</si>
  <si>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</si>
  <si>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</si>
  <si>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</si>
  <si>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</si>
  <si>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</si>
  <si>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</si>
  <si>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</si>
  <si>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</si>
  <si>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</si>
  <si>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</si>
  <si>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</si>
  <si>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</si>
  <si>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</si>
  <si>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</si>
  <si>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</si>
  <si>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</si>
  <si>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</si>
  <si>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</si>
  <si>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</si>
  <si>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</si>
  <si>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</si>
  <si>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</si>
  <si>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</si>
  <si>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</si>
  <si>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</si>
  <si>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</si>
  <si>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</si>
  <si>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</si>
  <si>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</si>
  <si>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</si>
  <si>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</si>
  <si>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</si>
  <si>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</si>
  <si>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</si>
  <si>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</si>
  <si>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</si>
  <si>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</si>
  <si>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</si>
  <si>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</si>
  <si>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</si>
  <si>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</si>
  <si>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</si>
  <si>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</si>
  <si>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</si>
  <si>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</si>
  <si>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</si>
  <si>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</si>
  <si>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</si>
  <si>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</si>
  <si>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</si>
  <si>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</si>
  <si>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</si>
  <si>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</si>
  <si>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</si>
  <si>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</si>
  <si>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</si>
  <si>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</si>
  <si>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</si>
  <si>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</si>
  <si>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</si>
  <si>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</si>
  <si>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</si>
  <si>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</si>
  <si>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</si>
  <si>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</si>
  <si>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</si>
  <si>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</si>
  <si>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</si>
  <si>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</si>
  <si>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</si>
  <si>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</si>
  <si>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</si>
  <si>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</si>
  <si>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</si>
  <si>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</si>
  <si>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</si>
  <si>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</si>
  <si>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</si>
  <si>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</si>
  <si>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</si>
  <si>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</si>
  <si>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</si>
  <si>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</si>
  <si>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</si>
  <si>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</si>
  <si>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</si>
  <si>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</si>
  <si>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</si>
  <si>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</si>
  <si>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</si>
  <si>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</si>
  <si>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</si>
  <si>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</si>
  <si>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</si>
  <si>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</si>
  <si>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</si>
  <si>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</si>
  <si>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</si>
  <si>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</si>
  <si>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</si>
  <si>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</si>
  <si>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</si>
  <si>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</si>
  <si>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</si>
  <si>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</si>
  <si>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</si>
  <si>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</si>
  <si>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</si>
  <si>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</si>
  <si>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</si>
  <si>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</si>
  <si>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</si>
  <si>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</si>
  <si>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</si>
  <si>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</si>
  <si>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</si>
  <si>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</si>
  <si>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</si>
  <si>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</si>
  <si>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</si>
  <si>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</si>
  <si>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</si>
  <si>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</si>
  <si>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</si>
  <si>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</si>
  <si>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</si>
  <si>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</si>
  <si>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</si>
  <si>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</si>
  <si>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</si>
  <si>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</si>
  <si>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</si>
  <si>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</si>
  <si>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</si>
  <si>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</si>
  <si>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</si>
  <si>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</si>
  <si>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</si>
  <si>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</si>
  <si>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</si>
  <si>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</si>
  <si>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</si>
  <si>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</si>
  <si>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</si>
  <si>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</si>
  <si>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</si>
  <si>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</si>
  <si>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</si>
  <si>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</si>
  <si>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</si>
  <si>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</si>
  <si>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</si>
  <si>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</si>
  <si>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</si>
  <si>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</si>
  <si>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</si>
  <si>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</si>
  <si>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</si>
  <si>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</si>
  <si>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</si>
  <si>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</si>
  <si>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</si>
  <si>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</si>
  <si>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</si>
  <si>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</si>
  <si>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</si>
  <si>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</si>
  <si>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</si>
  <si>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</si>
  <si>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</si>
  <si>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</si>
  <si>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</si>
  <si>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</si>
  <si>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</si>
  <si>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</si>
  <si>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</si>
  <si>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</si>
  <si>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</si>
  <si>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</si>
  <si>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</si>
  <si>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</si>
  <si>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</si>
  <si>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</si>
  <si>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</si>
  <si>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</si>
  <si>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</si>
  <si>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</si>
  <si>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</si>
  <si>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</si>
  <si>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</si>
  <si>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</si>
  <si>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</si>
  <si>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</si>
  <si>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</si>
  <si>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</si>
  <si>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</si>
  <si>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</si>
  <si>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</si>
  <si>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</si>
  <si>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</si>
  <si>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</si>
  <si>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</si>
  <si>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</si>
  <si>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</si>
  <si>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</si>
  <si>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</si>
  <si>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</si>
  <si>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</si>
  <si>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</si>
  <si>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</si>
  <si>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</si>
  <si>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</si>
  <si>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</si>
  <si>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</si>
  <si>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</si>
  <si>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</si>
  <si>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</si>
  <si>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</si>
  <si>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</si>
  <si>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</si>
  <si>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</si>
  <si>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</si>
  <si>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</si>
  <si>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</si>
  <si>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</si>
  <si>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</si>
  <si>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</si>
  <si>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</si>
  <si>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</si>
  <si>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</si>
  <si>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</si>
  <si>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</si>
  <si>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</si>
  <si>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</si>
  <si>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</si>
  <si>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</si>
  <si>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</si>
  <si>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</si>
  <si>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</si>
  <si>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</si>
  <si>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</si>
  <si>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</si>
  <si>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</si>
  <si>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</si>
  <si>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</si>
  <si>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</si>
  <si>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</si>
  <si>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</si>
  <si>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</si>
  <si>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</si>
  <si>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</si>
  <si>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</si>
  <si>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</si>
  <si>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</si>
  <si>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</si>
  <si>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</si>
  <si>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</si>
  <si>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</si>
  <si>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</si>
  <si>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</si>
  <si>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</si>
  <si>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</si>
  <si>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</si>
  <si>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</si>
  <si>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</si>
  <si>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</si>
  <si>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</si>
  <si>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</si>
  <si>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</si>
  <si>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</si>
  <si>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</si>
  <si>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</si>
  <si>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</si>
  <si>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</si>
  <si>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</si>
  <si>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</si>
  <si>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</si>
  <si>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</si>
  <si>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</si>
  <si>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</si>
  <si>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</si>
  <si>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</si>
  <si>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</si>
  <si>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</si>
  <si>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</si>
  <si>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</si>
  <si>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</si>
  <si>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</si>
  <si>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</si>
  <si>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</si>
  <si>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</si>
  <si>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</si>
  <si>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</si>
  <si>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</si>
  <si>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</si>
  <si>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</si>
  <si>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</si>
  <si>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</si>
  <si>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</si>
  <si>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</si>
  <si>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</si>
  <si>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</si>
  <si>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</si>
  <si>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</si>
  <si>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</si>
  <si>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</si>
  <si>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</si>
  <si>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</si>
  <si>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</si>
  <si>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</si>
  <si>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</si>
  <si>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</si>
  <si>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</si>
  <si>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</si>
  <si>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</si>
  <si>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</si>
  <si>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</si>
  <si>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</si>
  <si>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</si>
  <si>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</si>
  <si>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</si>
  <si>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</si>
  <si>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</si>
  <si>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</si>
  <si>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</si>
  <si>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</si>
  <si>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</si>
  <si>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</si>
  <si>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</si>
  <si>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</si>
  <si>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</si>
  <si>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</si>
  <si>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</si>
  <si>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</si>
  <si>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</si>
  <si>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</si>
  <si>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</si>
  <si>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</si>
  <si>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</si>
  <si>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</si>
  <si>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</si>
  <si>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</si>
  <si>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</si>
  <si>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</si>
  <si>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</si>
  <si>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</si>
  <si>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</si>
  <si>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</si>
  <si>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</si>
  <si>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</si>
  <si>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</si>
  <si>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</si>
  <si>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</si>
  <si>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</si>
  <si>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</si>
  <si>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</si>
  <si>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</si>
  <si>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</si>
  <si>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</si>
  <si>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</si>
  <si>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</si>
  <si>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</si>
  <si>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</si>
  <si>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</si>
  <si>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</si>
  <si>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</si>
  <si>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</si>
  <si>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</si>
  <si>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</si>
  <si>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</si>
  <si>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</si>
  <si>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</si>
  <si>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</si>
  <si>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</si>
  <si>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</si>
  <si>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</si>
  <si>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</si>
  <si>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</si>
  <si>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</si>
  <si>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</si>
  <si>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</si>
  <si>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</si>
  <si>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</si>
  <si>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</si>
  <si>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</si>
  <si>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</si>
  <si>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</si>
  <si>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</si>
  <si>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</si>
  <si>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</si>
  <si>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</si>
  <si>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</si>
  <si>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</si>
  <si>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</si>
  <si>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</si>
  <si>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</si>
  <si>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</si>
  <si>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</si>
  <si>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</si>
  <si>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</si>
  <si>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</si>
  <si>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</si>
  <si>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</si>
  <si>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</si>
  <si>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</si>
  <si>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</si>
  <si>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</si>
  <si>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</si>
  <si>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</si>
  <si>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</si>
  <si>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</si>
  <si>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</si>
  <si>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</si>
  <si>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</si>
  <si>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</si>
  <si>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</si>
  <si>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</si>
  <si>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</si>
  <si>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</si>
  <si>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</si>
  <si>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</si>
  <si>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</si>
  <si>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</si>
  <si>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</si>
  <si>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</si>
  <si>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</si>
  <si>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</si>
  <si>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</si>
  <si>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</si>
  <si>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</si>
  <si>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</si>
  <si>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</si>
  <si>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</si>
  <si>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</si>
  <si>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</si>
  <si>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</si>
  <si>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</si>
  <si>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</si>
  <si>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</si>
  <si>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</si>
  <si>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</si>
  <si>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</si>
  <si>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</si>
  <si>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</si>
  <si>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</si>
  <si>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</si>
  <si>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</si>
  <si>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</si>
  <si>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</si>
  <si>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</si>
  <si>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</si>
  <si>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</si>
  <si>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</si>
  <si>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</si>
  <si>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</si>
  <si>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</si>
  <si>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</si>
  <si>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</si>
  <si>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</si>
  <si>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</si>
  <si>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</si>
  <si>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</si>
  <si>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</si>
  <si>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</si>
  <si>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</si>
  <si>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</si>
  <si>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</si>
  <si>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</si>
  <si>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</si>
  <si>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</si>
  <si>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</si>
  <si>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</si>
  <si>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</si>
  <si>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</si>
  <si>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</si>
  <si>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</si>
  <si>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</si>
  <si>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</si>
  <si>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</si>
  <si>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</si>
  <si>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</si>
  <si>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</si>
  <si>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</si>
  <si>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</si>
  <si>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</si>
  <si>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</si>
  <si>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</si>
  <si>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</si>
  <si>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</si>
  <si>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</si>
  <si>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</si>
  <si>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</si>
  <si>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</si>
  <si>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</si>
  <si>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</si>
  <si>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</si>
  <si>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</si>
  <si>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</si>
  <si>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</si>
  <si>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</si>
  <si>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</si>
  <si>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</si>
  <si>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</si>
  <si>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</si>
  <si>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</si>
  <si>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</si>
  <si>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</si>
  <si>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</si>
  <si>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</si>
  <si>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</si>
  <si>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</si>
  <si>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</si>
  <si>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</si>
  <si>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</si>
  <si>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</si>
  <si>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</si>
  <si>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</si>
  <si>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</si>
  <si>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</si>
  <si>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</si>
  <si>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</si>
  <si>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</si>
  <si>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</si>
  <si>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</si>
  <si>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</si>
  <si>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</si>
  <si>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</si>
  <si>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</si>
  <si>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</si>
  <si>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</si>
  <si>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</si>
  <si>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</si>
  <si>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</si>
  <si>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</si>
  <si>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</si>
  <si>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</si>
  <si>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</si>
  <si>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</si>
  <si>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</si>
  <si>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</si>
  <si>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</si>
  <si>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</si>
  <si>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</si>
  <si>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</si>
  <si>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</si>
  <si>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</si>
  <si>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</si>
  <si>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</si>
  <si>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</si>
  <si>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</si>
  <si>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</si>
  <si>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</si>
  <si>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</si>
  <si>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</si>
  <si>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</si>
  <si>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</si>
  <si>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</si>
  <si>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</si>
  <si>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</si>
  <si>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</si>
  <si>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</si>
  <si>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</si>
  <si>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</si>
  <si>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</si>
  <si>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</si>
  <si>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</si>
  <si>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</si>
  <si>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</si>
  <si>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</si>
  <si>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</si>
  <si>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</si>
  <si>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</si>
  <si>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</si>
  <si>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</si>
  <si>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</si>
  <si>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</si>
  <si>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</si>
  <si>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</si>
  <si>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</si>
  <si>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</si>
  <si>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</si>
  <si>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</si>
  <si>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</si>
  <si>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</si>
  <si>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</si>
  <si>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</si>
  <si>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</si>
  <si>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</si>
  <si>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</si>
  <si>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</si>
  <si>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</si>
  <si>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</si>
  <si>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</si>
  <si>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</si>
  <si>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</si>
  <si>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</si>
  <si>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</si>
  <si>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</si>
  <si>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</si>
  <si>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</si>
  <si>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</si>
  <si>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</si>
  <si>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</si>
  <si>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</si>
  <si>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</si>
  <si>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</si>
  <si>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</si>
  <si>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</si>
  <si>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</si>
  <si>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</si>
  <si>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</si>
  <si>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</si>
  <si>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</si>
  <si>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</si>
  <si>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</si>
  <si>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</si>
  <si>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</si>
  <si>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</si>
  <si>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</si>
  <si>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</si>
  <si>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</si>
  <si>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</si>
  <si>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</si>
  <si>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</si>
  <si>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</si>
  <si>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</si>
  <si>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</si>
  <si>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</si>
  <si>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</si>
  <si>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</si>
  <si>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</si>
  <si>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</si>
  <si>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</si>
  <si>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</si>
  <si>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</si>
  <si>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</si>
  <si>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</si>
  <si>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</si>
  <si>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</si>
  <si>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</si>
  <si>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</si>
  <si>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</si>
  <si>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</si>
  <si>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</si>
  <si>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</si>
  <si>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</si>
  <si>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</si>
  <si>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</si>
  <si>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</si>
  <si>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</si>
  <si>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</si>
  <si>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</si>
  <si>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</si>
  <si>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</si>
  <si>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</si>
  <si>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</si>
  <si>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</si>
  <si>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</si>
  <si>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</si>
  <si>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</si>
  <si>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</si>
  <si>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</si>
  <si>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</si>
  <si>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</si>
  <si>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</si>
  <si>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</si>
  <si>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</si>
  <si>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</si>
  <si>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</si>
  <si>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</si>
  <si>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</si>
  <si>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</si>
  <si>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</si>
  <si>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</si>
  <si>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</si>
  <si>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</si>
  <si>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</si>
  <si>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</si>
  <si>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</si>
  <si>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</si>
  <si>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</si>
  <si>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</si>
  <si>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</si>
  <si>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</si>
  <si>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</si>
  <si>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</si>
  <si>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</si>
  <si>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</si>
  <si>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</si>
  <si>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</si>
  <si>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</si>
  <si>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</si>
  <si>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</si>
  <si>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</si>
  <si>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</si>
  <si>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</si>
  <si>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</si>
  <si>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</si>
  <si>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</si>
  <si>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</si>
  <si>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</si>
  <si>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</si>
  <si>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</si>
  <si>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</si>
  <si>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</si>
  <si>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</si>
  <si>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</si>
  <si>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</si>
  <si>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</si>
  <si>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</si>
  <si>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</si>
  <si>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</si>
  <si>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</si>
  <si>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</si>
  <si>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</si>
  <si>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</si>
  <si>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</si>
  <si>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</si>
  <si>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</si>
  <si>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</si>
  <si>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</si>
  <si>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</si>
  <si>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</si>
  <si>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</si>
  <si>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</si>
  <si>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</si>
  <si>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</si>
  <si>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</si>
  <si>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</si>
  <si>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</si>
  <si>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</si>
  <si>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</si>
  <si>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</si>
  <si>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</si>
  <si>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</si>
  <si>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</si>
  <si>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</si>
  <si>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</si>
  <si>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</si>
  <si>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</si>
  <si>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</si>
  <si>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</si>
  <si>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</si>
  <si>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</si>
  <si>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</si>
  <si>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</si>
  <si>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</si>
  <si>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</si>
  <si>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</si>
  <si>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</si>
  <si>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</si>
  <si>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</si>
  <si>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</si>
  <si>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</si>
  <si>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</si>
  <si>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</si>
  <si>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</si>
  <si>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</si>
  <si>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</si>
  <si>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</si>
  <si>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</si>
  <si>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</si>
  <si>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</si>
  <si>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</si>
  <si>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</si>
  <si>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</si>
  <si>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</si>
  <si>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</si>
  <si>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</si>
  <si>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</si>
  <si>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</si>
  <si>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</si>
  <si>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</si>
  <si>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</si>
  <si>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</si>
  <si>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</si>
  <si>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</si>
  <si>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</si>
  <si>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</si>
  <si>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</si>
  <si>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</si>
  <si>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</si>
  <si>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</si>
  <si>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</si>
  <si>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</si>
  <si>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</si>
  <si>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</si>
  <si>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</si>
  <si>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</si>
  <si>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</si>
  <si>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</si>
  <si>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</si>
  <si>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</si>
  <si>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</si>
  <si>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</si>
  <si>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</si>
  <si>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</si>
  <si>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</si>
  <si>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</si>
  <si>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</si>
  <si>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</si>
  <si>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</si>
  <si>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</si>
  <si>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</si>
  <si>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</si>
  <si>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</si>
  <si>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</si>
  <si>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</si>
  <si>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</si>
  <si>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</si>
  <si>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</si>
  <si>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</si>
  <si>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</si>
  <si>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</si>
  <si>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</si>
  <si>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</si>
  <si>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</si>
  <si>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</si>
  <si>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</si>
  <si>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</si>
  <si>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</si>
  <si>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</si>
  <si>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</si>
  <si>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</si>
  <si>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</si>
  <si>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</si>
  <si>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</si>
  <si>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</si>
  <si>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</si>
  <si>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</si>
  <si>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</si>
  <si>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</si>
  <si>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</si>
  <si>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</si>
  <si>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</si>
  <si>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</si>
  <si>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</si>
  <si>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</si>
  <si>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</si>
  <si>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</si>
  <si>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</si>
  <si>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</si>
  <si>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</si>
  <si>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</si>
  <si>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</si>
  <si>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</si>
  <si>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</si>
  <si>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</si>
  <si>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</si>
  <si>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</si>
  <si>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</si>
  <si>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</si>
  <si>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</si>
  <si>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</si>
  <si>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</si>
  <si>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</si>
  <si>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</si>
  <si>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</si>
  <si>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</si>
  <si>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</si>
  <si>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</si>
  <si>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</si>
  <si>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</si>
  <si>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</si>
  <si>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</si>
  <si>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</si>
  <si>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</si>
  <si>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</si>
  <si>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</si>
  <si>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</si>
  <si>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</si>
  <si>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</si>
  <si>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</si>
  <si>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</si>
  <si>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</si>
  <si>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</si>
  <si>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</si>
  <si>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</si>
  <si>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</si>
  <si>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</si>
  <si>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</si>
  <si>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</si>
  <si>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</si>
  <si>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</si>
  <si>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</si>
  <si>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</si>
  <si>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</si>
  <si>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</si>
  <si>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</si>
  <si>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</si>
  <si>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</si>
  <si>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</si>
  <si>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</si>
  <si>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</si>
  <si>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</si>
  <si>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</si>
  <si>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</si>
  <si>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</si>
  <si>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</si>
  <si>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</si>
  <si>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</si>
  <si>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</si>
  <si>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</si>
  <si>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</si>
  <si>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</si>
  <si>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</si>
  <si>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</si>
  <si>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</si>
  <si>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</si>
  <si>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</si>
  <si>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</si>
  <si>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</si>
  <si>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</si>
  <si>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</si>
  <si>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</si>
  <si>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</si>
  <si>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</si>
  <si>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</si>
  <si>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</si>
  <si>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</si>
  <si>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</si>
  <si>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</si>
  <si>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</si>
  <si>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</si>
  <si>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</si>
  <si>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</si>
  <si>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</si>
  <si>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</si>
  <si>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</si>
  <si>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</si>
  <si>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</si>
  <si>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</si>
  <si>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</si>
  <si>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</si>
  <si>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</si>
  <si>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</si>
  <si>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</si>
  <si>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</si>
  <si>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</si>
  <si>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</si>
  <si>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</si>
  <si>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</si>
  <si>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</si>
  <si>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</si>
  <si>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</si>
  <si>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</si>
  <si>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</si>
  <si>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</si>
  <si>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</si>
  <si>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</si>
  <si>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</si>
  <si>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</si>
  <si>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</si>
  <si>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</si>
  <si>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</si>
  <si>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</si>
  <si>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</si>
  <si>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</si>
  <si>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</si>
  <si>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</si>
  <si>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</si>
  <si>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</si>
  <si>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</si>
  <si>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</si>
  <si>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</si>
  <si>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</si>
  <si>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</si>
  <si>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</si>
  <si>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</si>
  <si>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</si>
  <si>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</si>
  <si>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</si>
  <si>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</si>
  <si>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</si>
  <si>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</si>
  <si>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</si>
  <si>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</si>
  <si>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</si>
  <si>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</si>
  <si>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</si>
  <si>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</si>
  <si>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</si>
  <si>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</si>
  <si>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</si>
  <si>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</si>
  <si>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</si>
  <si>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</si>
  <si>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</si>
  <si>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</si>
  <si>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</si>
  <si>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</si>
  <si>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</si>
  <si>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</si>
  <si>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</si>
  <si>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</si>
  <si>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</si>
  <si>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</si>
  <si>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</si>
  <si>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</si>
  <si>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</si>
  <si>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</si>
  <si>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</si>
  <si>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</si>
  <si>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</si>
  <si>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</si>
  <si>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</si>
  <si>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</si>
  <si>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</si>
  <si>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</si>
  <si>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</si>
  <si>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</si>
  <si>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</si>
  <si>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</si>
  <si>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</si>
  <si>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</si>
  <si>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</si>
  <si>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</si>
  <si>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</si>
  <si>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</si>
  <si>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</si>
  <si>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</si>
  <si>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</si>
  <si>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</si>
  <si>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</si>
  <si>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</si>
  <si>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</si>
  <si>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</si>
  <si>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</si>
  <si>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</si>
  <si>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</si>
  <si>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</si>
  <si>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</si>
  <si>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</si>
  <si>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</si>
  <si>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</si>
  <si>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</si>
  <si>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</si>
  <si>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</si>
  <si>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</si>
  <si>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</si>
  <si>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</si>
  <si>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</si>
  <si>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</si>
  <si>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</si>
  <si>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</si>
  <si>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</si>
  <si>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</si>
  <si>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</si>
  <si>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</si>
  <si>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</si>
  <si>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</si>
  <si>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</si>
  <si>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</si>
  <si>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</si>
  <si>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</si>
  <si>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</si>
  <si>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</si>
  <si>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</si>
  <si>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</si>
  <si>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</si>
  <si>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</si>
  <si>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</si>
  <si>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</si>
  <si>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</si>
  <si>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</si>
  <si>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</si>
  <si>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</si>
  <si>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</si>
  <si>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</si>
  <si>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</si>
  <si>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</si>
  <si>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</si>
  <si>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</si>
  <si>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</si>
  <si>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</si>
  <si>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</si>
  <si>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</si>
  <si>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</si>
  <si>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</si>
  <si>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</si>
  <si>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</si>
  <si>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</si>
  <si>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</si>
  <si>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</si>
  <si>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</si>
  <si>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</si>
  <si>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</si>
  <si>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</si>
  <si>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</si>
  <si>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</si>
  <si>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</si>
  <si>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</si>
  <si>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</si>
  <si>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</si>
  <si>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</si>
  <si>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</si>
  <si>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</si>
  <si>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</si>
  <si>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</si>
  <si>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</si>
  <si>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</si>
  <si>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</si>
  <si>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</si>
  <si>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</si>
  <si>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</si>
  <si>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</si>
  <si>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</si>
  <si>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</si>
  <si>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</si>
  <si>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</si>
  <si>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</si>
  <si>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</si>
  <si>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</si>
  <si>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</si>
  <si>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</si>
  <si>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</si>
  <si>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</si>
  <si>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</si>
  <si>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</si>
  <si>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</si>
  <si>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</si>
  <si>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</si>
  <si>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</si>
  <si>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</si>
  <si>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</si>
  <si>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</si>
  <si>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</si>
  <si>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</si>
  <si>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</si>
  <si>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</si>
  <si>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</si>
  <si>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</si>
  <si>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</si>
  <si>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</si>
  <si>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</si>
  <si>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</si>
  <si>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</si>
  <si>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</si>
  <si>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</si>
  <si>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</si>
  <si>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</si>
  <si>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</si>
  <si>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</si>
  <si>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</si>
  <si>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</si>
  <si>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</si>
  <si>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</si>
  <si>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</si>
  <si>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</si>
  <si>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</si>
  <si>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</si>
  <si>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</si>
  <si>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</si>
  <si>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</si>
  <si>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</si>
  <si>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</si>
  <si>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</si>
  <si>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</si>
  <si>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</si>
  <si>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</si>
  <si>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</si>
  <si>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</si>
  <si>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</si>
  <si>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</si>
  <si>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</si>
  <si>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</si>
  <si>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</si>
  <si>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</si>
  <si>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</si>
  <si>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</si>
  <si>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</si>
  <si>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</si>
  <si>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</si>
  <si>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</si>
  <si>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</si>
  <si>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</si>
  <si>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</si>
  <si>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</si>
  <si>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</si>
  <si>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</si>
  <si>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</si>
  <si>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</si>
  <si>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</si>
  <si>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</si>
  <si>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</si>
  <si>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</si>
  <si>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</si>
  <si>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</si>
  <si>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</si>
  <si>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</si>
  <si>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</si>
  <si>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</si>
  <si>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</si>
  <si>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</si>
  <si>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</si>
  <si>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</si>
  <si>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</si>
  <si>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</si>
  <si>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</si>
  <si>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</si>
  <si>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</si>
  <si>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</si>
  <si>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</si>
  <si>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</si>
  <si>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</si>
  <si>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</si>
  <si>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</si>
  <si>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</si>
  <si>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</si>
  <si>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</si>
  <si>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</si>
  <si>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</si>
  <si>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</si>
  <si>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</si>
  <si>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</si>
  <si>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</si>
  <si>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</si>
  <si>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</si>
  <si>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</si>
  <si>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</si>
  <si>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</si>
  <si>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</si>
  <si>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</si>
  <si>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</si>
  <si>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</si>
  <si>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</si>
  <si>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</si>
  <si>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</si>
  <si>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</si>
  <si>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</si>
  <si>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</si>
  <si>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</si>
  <si>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</si>
  <si>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</si>
  <si>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</si>
  <si>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</si>
  <si>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</si>
  <si>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</si>
  <si>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</si>
  <si>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</si>
  <si>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</si>
  <si>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</si>
  <si>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</si>
  <si>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</si>
  <si>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</si>
  <si>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</si>
  <si>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</si>
  <si>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</si>
  <si>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</si>
  <si>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</si>
  <si>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</si>
  <si>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</si>
  <si>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</si>
  <si>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</si>
  <si>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</si>
  <si>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</si>
  <si>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</si>
  <si>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</si>
  <si>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</si>
  <si>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</si>
  <si>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</si>
  <si>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</si>
  <si>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</si>
  <si>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</si>
  <si>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</si>
  <si>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</si>
  <si>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</si>
  <si>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</si>
  <si>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</si>
  <si>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</si>
  <si>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</si>
  <si>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</si>
  <si>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</si>
  <si>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</si>
  <si>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</si>
  <si>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</si>
  <si>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</si>
  <si>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</si>
  <si>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</si>
  <si>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</si>
  <si>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</si>
  <si>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</si>
  <si>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</si>
  <si>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</si>
  <si>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</si>
  <si>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</si>
  <si>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</si>
  <si>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</si>
  <si>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</si>
  <si>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</si>
  <si>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</si>
  <si>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</si>
  <si>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</si>
  <si>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</si>
  <si>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</si>
  <si>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</si>
  <si>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</si>
  <si>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</si>
  <si>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</si>
  <si>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</si>
  <si>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</si>
  <si>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</si>
  <si>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</si>
  <si>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</si>
  <si>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</si>
  <si>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</si>
  <si>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</si>
  <si>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</si>
  <si>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</si>
  <si>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</si>
  <si>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</si>
  <si>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</si>
  <si>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</si>
  <si>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</si>
  <si>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</si>
  <si>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</si>
  <si>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</si>
  <si>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</si>
  <si>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</si>
  <si>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</si>
  <si>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</si>
  <si>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</si>
  <si>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</si>
  <si>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</si>
  <si>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</si>
  <si>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</si>
  <si>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</si>
  <si>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</si>
  <si>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</si>
  <si>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</si>
  <si>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</si>
  <si>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</si>
  <si>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</si>
  <si>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</si>
  <si>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</si>
  <si>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</si>
  <si>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</si>
  <si>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</si>
  <si>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</si>
  <si>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</si>
  <si>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</si>
  <si>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</si>
  <si>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</si>
  <si>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</si>
  <si>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</si>
  <si>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</si>
  <si>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</si>
  <si>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</si>
  <si>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</si>
  <si>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</si>
  <si>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</si>
  <si>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</si>
  <si>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</si>
  <si>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</si>
  <si>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</si>
  <si>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</si>
  <si>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</si>
  <si>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</si>
  <si>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</si>
  <si>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</si>
  <si>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</si>
  <si>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</si>
  <si>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</si>
  <si>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</si>
  <si>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</si>
  <si>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</si>
  <si>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</si>
  <si>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</si>
  <si>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</si>
  <si>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</si>
  <si>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</si>
  <si>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</si>
  <si>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</si>
  <si>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</si>
  <si>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</si>
  <si>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</si>
  <si>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</si>
  <si>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</si>
  <si>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</si>
  <si>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</si>
  <si>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</si>
  <si>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</si>
  <si>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</si>
  <si>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</si>
  <si>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</si>
  <si>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</si>
  <si>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</si>
  <si>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</si>
  <si>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</si>
  <si>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</si>
  <si>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</si>
  <si>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</si>
  <si>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</si>
  <si>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</si>
  <si>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</si>
  <si>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</si>
  <si>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</si>
  <si>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</si>
  <si>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</si>
  <si>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</si>
  <si>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</si>
  <si>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</si>
  <si>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</si>
  <si>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</si>
  <si>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</si>
  <si>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</si>
  <si>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</si>
  <si>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</si>
  <si>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</si>
  <si>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</si>
  <si>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</si>
  <si>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</si>
  <si>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</si>
  <si>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</si>
  <si>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</si>
  <si>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</si>
  <si>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</si>
  <si>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</si>
  <si>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</si>
  <si>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</si>
  <si>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</si>
  <si>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</si>
  <si>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</si>
  <si>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</si>
  <si>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</si>
  <si>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</si>
  <si>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</si>
  <si>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</si>
  <si>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</si>
  <si>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</si>
  <si>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</si>
  <si>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</si>
  <si>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</si>
  <si>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</si>
  <si>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</si>
  <si>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</si>
  <si>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</si>
  <si>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</si>
  <si>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</si>
  <si>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</si>
  <si>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</si>
  <si>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</si>
  <si>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</si>
  <si>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</si>
  <si>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</si>
  <si>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</si>
  <si>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</si>
  <si>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</si>
  <si>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</si>
  <si>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</si>
  <si>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</si>
  <si>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</si>
  <si>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</si>
  <si>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</si>
  <si>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</si>
  <si>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</si>
  <si>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</si>
  <si>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</si>
  <si>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</si>
  <si>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</si>
  <si>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</si>
  <si>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</si>
  <si>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</si>
  <si>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</si>
  <si>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</si>
  <si>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</si>
  <si>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</si>
  <si>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</si>
  <si>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</si>
  <si>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</si>
  <si>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</si>
  <si>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</si>
  <si>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</si>
  <si>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</si>
  <si>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</si>
  <si>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</si>
  <si>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</si>
  <si>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</si>
  <si>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</si>
  <si>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</si>
  <si>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</si>
  <si>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</si>
  <si>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</si>
  <si>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</si>
  <si>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</si>
  <si>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</si>
  <si>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</si>
  <si>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</si>
  <si>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</si>
  <si>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</si>
  <si>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</si>
  <si>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</si>
  <si>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</si>
  <si>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</si>
  <si>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</si>
  <si>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</si>
  <si>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</si>
  <si>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</si>
  <si>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</si>
  <si>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</si>
  <si>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</si>
  <si>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</si>
  <si>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</si>
  <si>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</si>
  <si>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</si>
  <si>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</si>
  <si>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</si>
  <si>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</si>
  <si>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</si>
  <si>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</si>
  <si>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</si>
  <si>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</si>
  <si>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</si>
  <si>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</si>
  <si>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</si>
  <si>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</si>
  <si>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</si>
  <si>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</si>
  <si>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</si>
  <si>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</si>
  <si>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</si>
  <si>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</si>
  <si>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</si>
  <si>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</si>
  <si>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</si>
  <si>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</si>
  <si>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</si>
  <si>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</si>
  <si>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</si>
  <si>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</si>
  <si>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</si>
  <si>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</si>
  <si>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</si>
  <si>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</si>
  <si>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</si>
  <si>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</si>
  <si>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</si>
  <si>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</si>
  <si>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</si>
  <si>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</si>
  <si>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</si>
  <si>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</si>
  <si>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</si>
  <si>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</si>
  <si>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</si>
  <si>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</si>
  <si>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</si>
  <si>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</si>
  <si>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</si>
  <si>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</si>
  <si>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</si>
  <si>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</si>
  <si>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</si>
  <si>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</si>
  <si>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</si>
  <si>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</si>
  <si>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</si>
  <si>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</si>
  <si>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</si>
  <si>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</si>
  <si>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</si>
  <si>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</si>
  <si>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</si>
  <si>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</si>
  <si>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</si>
  <si>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</si>
  <si>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</si>
  <si>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</si>
  <si>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</si>
  <si>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</si>
  <si>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</si>
  <si>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</si>
  <si>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</si>
  <si>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</si>
  <si>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</si>
  <si>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</si>
  <si>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</si>
  <si>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</si>
  <si>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</si>
  <si>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</si>
  <si>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</si>
  <si>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</si>
  <si>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</si>
  <si>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</si>
  <si>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</si>
  <si>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</si>
  <si>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</si>
  <si>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</si>
  <si>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</si>
  <si>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</si>
  <si>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</si>
  <si>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</si>
  <si>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</si>
  <si>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</si>
  <si>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</si>
  <si>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</si>
  <si>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</si>
  <si>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</si>
  <si>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</si>
  <si>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</si>
  <si>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</si>
  <si>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</si>
  <si>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</si>
  <si>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</si>
  <si>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</si>
  <si>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</si>
  <si>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</si>
  <si>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</si>
  <si>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</si>
  <si>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</si>
  <si>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</si>
  <si>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</si>
  <si>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</si>
  <si>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</si>
  <si>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</si>
  <si>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</si>
  <si>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</si>
  <si>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</si>
  <si>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</si>
  <si>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</si>
  <si>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</si>
  <si>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</si>
  <si>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</si>
  <si>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</si>
  <si>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</si>
  <si>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</si>
  <si>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</si>
  <si>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</si>
  <si>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</si>
  <si>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</si>
  <si>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</si>
  <si>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</si>
  <si>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</si>
  <si>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</si>
  <si>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</si>
  <si>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</si>
  <si>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</si>
  <si>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</si>
  <si>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</si>
  <si>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</si>
  <si>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</si>
  <si>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</si>
  <si>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</si>
  <si>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</si>
  <si>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</si>
  <si>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</si>
  <si>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</si>
  <si>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</si>
  <si>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</si>
  <si>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</si>
  <si>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</si>
  <si>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</si>
  <si>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</si>
  <si>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</si>
  <si>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</si>
  <si>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</si>
  <si>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</si>
  <si>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</si>
  <si>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</si>
  <si>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</si>
  <si>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</si>
  <si>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</si>
  <si>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</si>
  <si>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</si>
  <si>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</si>
  <si>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</si>
  <si>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</si>
  <si>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</si>
  <si>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</si>
  <si>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</si>
  <si>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</si>
  <si>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</si>
  <si>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</si>
  <si>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</si>
  <si>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</si>
  <si>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</si>
  <si>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</si>
  <si>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</si>
  <si>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</si>
  <si>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</si>
  <si>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</si>
  <si>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</si>
  <si>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</si>
  <si>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</si>
  <si>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</si>
  <si>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</si>
  <si>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</si>
  <si>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</si>
  <si>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</si>
  <si>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</si>
  <si>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</si>
  <si>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</si>
  <si>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</si>
  <si>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</si>
  <si>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</si>
  <si>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</si>
  <si>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</si>
  <si>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</si>
  <si>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</si>
  <si>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</si>
  <si>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</si>
  <si>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</si>
  <si>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</si>
  <si>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</si>
  <si>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</si>
  <si>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</si>
  <si>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</si>
  <si>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</si>
  <si>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</si>
  <si>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</si>
  <si>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</si>
  <si>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</si>
  <si>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</si>
  <si>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</si>
  <si>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</si>
  <si>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</si>
  <si>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</si>
  <si>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</si>
  <si>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</si>
  <si>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</si>
  <si>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</si>
  <si>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</si>
  <si>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</si>
  <si>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</si>
  <si>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</si>
  <si>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</si>
  <si>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</si>
  <si>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</si>
  <si>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</si>
  <si>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</si>
  <si>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</si>
  <si>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</si>
  <si>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</si>
  <si>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</si>
  <si>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</si>
  <si>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</si>
  <si>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</si>
  <si>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</si>
  <si>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</si>
  <si>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</si>
  <si>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</si>
  <si>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</si>
  <si>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</si>
  <si>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</si>
  <si>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</si>
  <si>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</si>
  <si>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</si>
  <si>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</si>
  <si>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</si>
  <si>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</si>
  <si>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</si>
  <si>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</si>
  <si>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</si>
  <si>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</si>
  <si>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</si>
  <si>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</si>
  <si>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</si>
  <si>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</si>
  <si>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</si>
  <si>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</si>
  <si>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</si>
  <si>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</si>
  <si>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</si>
  <si>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</si>
  <si>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</si>
  <si>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</si>
  <si>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</si>
  <si>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</si>
  <si>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</si>
  <si>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</si>
  <si>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</si>
  <si>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</si>
  <si>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</si>
  <si>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</si>
  <si>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</si>
  <si>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</si>
  <si>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</si>
  <si>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</si>
  <si>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</si>
  <si>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</si>
  <si>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</si>
  <si>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</si>
  <si>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</si>
  <si>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5 min</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</si>
  <si>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</si>
  <si>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</si>
  <si>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</si>
  <si>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</si>
  <si>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</si>
  <si>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</si>
  <si>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</si>
  <si>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</si>
  <si>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</si>
  <si>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</si>
  <si>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</si>
  <si>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</si>
  <si>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</si>
  <si>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</si>
  <si>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</si>
  <si>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</si>
  <si>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</si>
  <si>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</si>
  <si>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EM Team moved to check ETA: 10 min</t>
  </si>
  <si>
    <t>PCM-20251124-00001772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</si>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</sst>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1" dataDxfId="30" headerRowBorderDxfId="28" tableBorderDxfId="29">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323.03805312499753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0.22948831018584315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45985.986479050924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45985.986479050924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45985.986479050924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45985.986479050924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45985.986479050924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45985.986479050924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45985.986479050924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45985.986479050924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45985.986479050924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45985.986479050924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45985.986479050924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45985.986479050924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45985.986479050924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45985.986479050924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45985.986479050924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45985.986479050924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45985.986479050924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45985.986479050924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45985.986479050924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45985.986479050924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45985.986479050924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45985.986479050924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45985.986479050924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45985.986479050924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45985.986479050924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45985.986479050924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45985.986479050924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45985.986479050924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45985.986479050924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45985.986479050924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45985.986479050924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45985.986479050924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45985.986479050924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45985.986479050924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45985.986479050924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45985.986479050924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45985.986479050924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45985.986479050924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45985.986479050924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45985.986479050924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45985.986479050924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45985.986479050924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45985.986479050924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45985.986479050924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45985.986479050924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45985.986479050924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45985.986479050924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45985.986479050924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45985.986479050924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45985.986479050924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45985.986479050924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45985.986479050924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45985.986479050924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45985.986479050924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45985.986479050924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45985.986479050924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45985.986479050924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45985.986479050924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45985.986479050924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45985.986479050924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45985.986479050924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45985.986479050924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45985.986479050924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45985.986479050924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6C5724B2-E1A2-4F78-824C-1BFC4075CDB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160.9866410879622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1.5990600694422028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0.12344664351985557</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4.9557754624402151E-2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45985.986479050924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45985.986479050924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45985.986479050924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45985.986479050924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45985.986479050924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45985.986479050924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45985.986479050924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45985.986479050924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45985.986479050924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45985.986479050924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45985.986479050924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45985.986479050924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45985.986479050924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45985.986479050924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45985.986479050924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45985.986479050924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45985.986479050924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45985.986479050924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45985.986479050924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45985.986479050924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45985.986479050924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45985.986479050924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45985.986479050924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45985.986479050924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45985.986479050924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45985.986479050924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45985.986479050924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45985.986479050924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45985.986479050924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45985.986479050924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45985.986479050924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45985.986479050924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45985.986479050924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45985.986479050924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45985.986479050924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45985.986479050924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45985.986479050924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45985.986479050924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45985.986479050924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45985.986479050924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45985.986479050924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45985.986479050924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45985.986479050924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45985.986479050924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45985.986479050924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45985.986479050924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45985.986479050924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45985.986479050924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45985.986479050924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45985.986479050924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45985.986479050924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45985.986479050924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45985.986479050924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45985.986479050924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45985.986479050924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45985.986479050924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45985.986479050924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45985.986479050924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45985.986479050924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45985.986479050924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45985.986479050924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45985.986479050924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45985.986479050924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45985.986479050924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45985.986479050924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45985.986479050924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45985.986479050924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45985.986479050924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45985.986479050924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45985.986479050924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45985.986479050924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45985.986479050924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45985.986479050924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45985.986479050924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45985.986479050924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45985.986479050924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45985.986479050924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45985.986479050924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45985.986479050924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45985.986479050924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45985.986479050924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45985.986479050924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45985.986479050924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45985.986479050924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45985.986479050924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45985.986479050924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45985.986479050924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45985.986479050924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45985.986479050924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45985.986479050924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45985.986479050924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45985.986479050924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45985.986479050924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45985.986479050924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45985.986479050924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45985.986479050924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45985.986479050924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45985.986479050924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45985.986479050924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45985.986479050924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45985.986479050924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45985.986479050924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45985.986479050924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45985.986479050924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45985.986479050924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45985.986479050924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45985.986479050924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45985.986479050924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45985.986479050924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45985.986479050924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45985.986479050924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45985.986479050924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45985.986479050924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45985.986479050924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45985.986479050924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45985.986479050924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45985.986479050924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45985.986479050924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45985.986479050924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45985.986479050924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45985.986479050924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45985.986479050924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45985.986479050924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45985.986479050924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45985.986479050924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45985.986479050924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45985.986479050924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45985.986479050924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45985.986479050924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45985.986479050924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45985.986479050924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45985.986479050924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45985.986479050924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45985.986479050924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45985.986479050924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45985.986479050924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45985.986479050924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45985.986479050924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45985.986479050924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45985.986479050924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45985.986479050924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45985.986479050924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45985.986479050924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45985.986479050924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45985.986479050924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45985.986479050924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45985.986479050924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45985.986479050924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45985.986479050924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45985.986479050924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45985.986479050924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45985.986479050924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45985.986479050924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45985.986479050924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45985.986479050924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45985.986479050924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45985.986479050924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45985.986479050924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45985.986479050924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45985.986479050924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45985.986479050924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45985.986479050924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45985.986479050924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45985.986479050924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45985.986479050924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45985.986479050924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45985.986479050924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45985.986479050924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45985.986479050924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45985.986479050924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45985.986479050924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45985.986479050924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45985.986479050924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45985.986479050924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45985.986479050924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45985.986479050924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45985.986479050924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45985.986479050924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45985.986479050924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45985.986479050924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45985.986479050924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45985.986479050924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45985.986479050924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45985.986479050924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45985.986479050924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45985.986479050924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45985.986479050924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45985.986479050924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45985.986479050924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45985.986479050924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45985.986479050924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45985.986479050924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45985.986479050924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45985.986479050924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45985.986479050924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45985.986479050924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45985.986479050924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45985.986479050924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45985.986479050924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45985.986479050924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45985.986479050924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45985.986479050924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45985.986479050924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45985.986479050924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45985.986479050924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45985.986479050924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45985.986479050924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45985.986479050924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45985.986479050924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45985.986479050924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45985.986479050924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45985.986479050924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45985.986479050924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45985.986479050924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45985.986479050924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45985.986479050924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45985.986479050924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45985.986479050924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45985.986479050924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45985.986479050924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45985.986479050924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45985.986479050924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45985.986479050924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45985.986479050924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45985.986479050924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45985.986479050924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45985.986479050924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45985.986479050924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45985.986479050924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45985.986479050924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45985.986479050924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45985.986479050924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45985.986479050924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45985.986479050924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45985.986479050924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45985.986479050924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45985.986479050924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45985.986479050924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45985.986479050924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45985.986479050924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45985.986479050924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45985.986479050924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45985.986479050924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45985.986479050924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45985.986479050924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45985.986479050924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45985.986479050924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45985.986479050924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45985.986479050924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45985.986479050924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45985.986479050924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45985.986479050924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45985.986479050924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45985.986479050924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45985.986479050924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45985.986479050924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45985.986479050924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45985.986479050924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45985.986479050924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45985.986479050924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45985.986479050924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45985.986479050924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45985.986479050924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45985.986479050924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45985.986479050924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45985.986479050924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45985.986479050924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45985.986479050924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45985.986479050924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45985.986479050924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45985.986479050924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45985.986479050924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45985.986479050924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45985.986479050924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45985.986479050924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45985.986479050924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45985.986479050924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45985.986479050924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45985.986479050924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45985.986479050924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45985.986479050924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45985.986479050924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45985.986479050924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45985.986479050924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45985.986479050924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45985.986479050924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45985.986479050924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45985.986479050924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45985.986479050924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45985.986479050924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45985.986479050924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45985.986479050924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45985.986479050924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45985.986479050924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45985.986479050924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45985.986479050924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45985.986479050924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45985.986479050924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45985.986479050924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45985.986479050924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45985.986479050924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45985.986479050924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45985.986479050924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45985.986479050924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45985.986479050924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45985.986479050924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45985.986479050924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45985.986479050924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45985.986479050924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45985.986479050924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45985.986479050924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45985.986479050924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45985.986479050924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45985.986479050924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45985.986479050924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45985.986479050924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45985.986479050924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45985.986479050924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45985.986479050924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45985.986479050924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45985.986479050924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45985.986479050924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45985.986479050924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45985.986479050924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45985.986479050924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45985.986479050924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45985.986479050924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45985.986479050924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45985.986479050924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45985.986479050924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45985.986479050924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45985.986479050924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45985.986479050924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45985.986479050924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45985.986479050924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45985.986479050924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45985.986479050924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45985.986479050924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45985.986479050924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45985.986479050924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45985.986479050924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45985.986479050924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45985.986479050924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45985.986479050924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45985.986479050924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45985.986479050924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45985.986479050924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45985.986479050924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45985.986479050924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45985.986479050924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45985.986479050924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45985.986479050924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45985.986479050924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45985.986479050924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45985.986479050924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45985.986479050924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45985.986479050924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45985.986479050924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45985.986479050924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45985.986479050924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45985.986479050924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45985.986479050924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45985.986479050924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45985.986479050924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45985.986479050924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45985.986479050924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45985.986479050924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45985.986479050924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45985.986479050924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45985.986479050924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45985.986479050924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45985.986479050924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45985.986479050924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45985.986479050924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45985.986479050924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45985.986479050924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45985.986479050924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45985.986479050924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45985.986479050924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45985.986479050924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45985.986479050924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45985.986479050924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45985.986479050924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45985.986479050924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45985.986479050924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45985.986479050924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45985.986479050924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45985.986479050924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45985.986479050924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45985.986479050924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45985.986479050924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45985.986479050924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45985.986479050924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45985.986479050924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45985.986479050924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45985.986479050924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45985.986479050924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45985.986479050924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45985.986479050924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45985.986479050924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45985.986479050924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45985.986479050924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45985.986479050924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45985.986479050924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45985.986479050924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45985.986479050924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45985.986479050924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45985.986479050924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45985.986479050924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45985.986479050924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45985.986479050924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45985.986479050924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45985.986479050924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45985.986479050924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45985.986479050924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45985.986479050924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45985.986479050924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45985.986479050924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45985.986479050924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45985.986479050924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45985.986479050924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45985.986479050924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45985.986479050924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45985.986479050924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45985.986479050924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45985.986479050924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45985.986479050924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45985.986479050924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45985.986479050924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45985.986479050924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45985.986479050924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45985.986479050924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45985.986479050924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45985.986479050924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45985.986479050924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45985.986479050924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45985.986479050924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45985.986479050924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45985.986479050924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45985.986479050924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45985.986479050924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45985.986479050924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45985.986479050924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45985.986479050924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45985.986479050924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45985.986479050924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45985.986479050924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45985.986479050924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45985.986479050924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45985.986479050924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45985.986479050924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45985.986479050924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45985.986479050924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45985.986479050924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45985.986479050924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45985.986479050924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45985.986479050924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45985.986479050924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45985.986479050924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45985.986479050924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45985.986479050924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45985.986479050924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45985.986479050924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45985.986479050924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45985.986479050924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45985.986479050924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45985.986479050924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45985.986479050924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45985.986479050924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45985.986479050924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45985.986479050924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45985.986479050924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45985.986479050924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45985.986479050924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45985.986479050924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45985.986479050924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45985.986479050924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45985.986479050924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45985.986479050924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45985.986479050924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45985.986479050924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45985.986479050924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45985.986479050924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45985.986479050924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45985.986479050924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45985.986479050924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45985.986479050924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45985.986479050924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45985.986479050924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45985.986479050924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45985.986479050924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45985.986479050924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45985.986479050924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45985.986479050924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45985.986479050924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45985.986479050924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45985.986479050924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45985.986479050924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45985.986479050924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45985.986479050924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45985.986479050924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45985.986479050924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45985.986479050924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45985.986479050924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45985.986479050924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45985.986479050924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45985.986479050924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45985.986479050924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45985.986479050924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45985.986479050924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45985.986479050924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45985.986479050924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45985.986479050924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45985.986479050924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45985.986479050924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45985.986479050924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45985.986479050924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45985.986479050924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45985.986479050924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45985.986479050924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45985.986479050924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45985.986479050924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45985.986479050924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45985.986479050924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45985.986479050924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45985.986479050924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45985.986479050924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45985.986479050924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45985.986479050924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45985.986479050924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45985.986479050924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45985.986479050924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45985.986479050924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45985.986479050924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45985.986479050924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45985.986479050924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45985.986479050924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45985.986479050924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45985.986479050924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45985.986479050924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45985.986479050924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45985.986479050924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45985.986479050924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45985.986479050924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45985.986479050924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45985.986479050924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45985.986479050924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45985.986479050924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45985.986479050924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45985.986479050924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45985.986479050924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45985.986479050924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45985.986479050924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45985.986479050924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45985.986479050924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45985.986479050924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45985.986479050924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45985.986479050924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45985.986479050924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45985.986479050924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45985.986479050924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45985.986479050924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45985.986479050924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45985.986479050924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45985.986479050924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45985.986479050924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45985.986479050924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45985.986479050924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45985.986479050924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45985.986479050924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45985.986479050924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45985.986479050924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45985.986479050924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45985.986479050924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45985.986479050924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45985.986479050924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45985.986479050924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45985.986479050924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45985.986479050924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45985.986479050924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45985.986479050924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45985.986479050924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45985.986479050924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45985.986479050924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45985.986479050924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45985.986479050924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45985.986479050924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45985.986479050924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45985.986479050924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45985.986479050924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45985.986479050924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45985.986479050924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45985.986479050924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45985.986479050924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45985.986479050924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45985.986479050924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45985.986479050924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45985.986479050924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45985.986479050924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45985.986479050924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45985.986479050924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45985.986479050924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45985.986479050924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45985.986479050924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45985.986479050924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45985.986479050924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45985.986479050924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45985.986479050924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45985.986479050924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45985.986479050924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45985.986479050924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45985.986479050924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45985.986479050924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45985.986479050924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45985.986479050924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45985.986479050924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45985.986479050924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45985.986479050924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45985.986479050924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45985.986479050924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45985.986479050924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45985.986479050924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45985.986479050924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45985.986479050924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45985.986479050924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45985.986479050924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45985.986479050924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45985.986479050924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45985.986479050924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45985.986479050924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45985.986479050924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45985.986479050924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45985.986479050924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45985.986479050924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45985.986479050924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45985.986479050924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45985.986479050924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45985.986479050924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45985.986479050924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45985.986479050924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45985.986479050924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45985.986479050924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45985.986479050924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45985.986479050924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45985.986479050924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45985.986479050924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45985.986479050924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45985.986479050924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45985.986479050924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45985.986479050924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45985.986479050924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45985.986479050924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45985.986479050924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45985.986479050924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45985.986479050924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45985.986479050924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45985.986479050924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45985.986479050924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45985.986479050924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45985.986479050924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45985.986479050924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45985.986479050924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45985.986479050924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45985.986479050924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45985.986479050924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45985.986479050924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45985.986479050924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45985.986479050924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45985.986479050924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45985.986479050924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45985.986479050924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45985.986479050924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45985.986479050924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45985.986479050924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45985.986479050924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45985.986479050924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45985.986479050924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45985.986479050924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45985.986479050924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45985.986479050924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45985.986479050924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45985.986479050924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45985.986479050924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45985.986479050924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45985.986479050924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45985.986479050924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45985.986479050924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45985.986479050924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45985.986479050924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45985.986479050924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45985.986479050924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45985.986479050924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45985.986479050924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45985.986479050924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45985.986479050924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45985.986479050924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45985.986479050924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45985.986479050924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45985.986479050924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45985.986479050924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45985.986479050924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45985.986479050924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45985.986479050924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45985.986479050924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45985.986479050924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45985.986479050924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45985.986479050924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45985.986479050924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45985.986479050924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45985.986479050924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45985.986479050924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45985.986479050924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45985.986479050924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45985.986479050924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45985.986479050924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45985.986479050924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45985.986479050924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45985.986479050924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45985.986479050924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45985.986479050924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45985.986479050924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45985.986479050924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45985.986479050924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45985.986479050924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45985.986479050924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45985.986479050924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45985.986479050924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45985.986479050924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45985.986479050924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45985.986479050924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45985.986479050924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45985.986479050924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45985.986479050924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45985.986479050924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45985.986479050924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45985.986479050924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45985.986479050924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45985.986479050924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45985.986479050924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45985.986479050924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45985.986479050924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45985.986479050924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45985.986479050924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45985.986479050924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45985.986479050924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45985.986479050924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45985.986479050924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45985.986479050924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45985.986479050924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45985.986479050924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45985.986479050924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45985.986479050924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45985.986479050924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45985.986479050924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45985.986479050924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45985.986479050924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45985.986479050924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45985.986479050924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45985.986479050924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45985.986479050924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45985.986479050924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45985.986479050924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45985.986479050924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45985.986479050924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45985.986479050924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45985.986479050924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45985.986479050924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45985.986479050924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45985.986479050924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45985.986479050924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45985.986479050924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45985.986479050924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45985.986479050924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45985.986479050924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45985.986479050924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45985.986479050924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45985.986479050924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45985.986479050924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45985.986479050924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45985.986479050924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45985.986479050924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45985.986479050924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45985.986479050924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45985.986479050924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45985.986479050924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45985.986479050924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45985.986479050924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45985.986479050924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45985.986479050924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45985.986479050924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45985.986479050924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45985.986479050924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45985.986479050924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45985.986479050924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45985.986479050924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45985.986479050924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45985.986479050924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45985.986479050924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45985.986479050924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45985.986479050924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45985.986479050924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45985.986479050924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45985.986479050924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45985.986479050924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45985.986479050924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45985.986479050924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45985.986479050924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45985.986479050924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45985.986479050924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45985.986479050924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45985.986479050924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45985.986479050924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45985.986479050924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45985.986479050924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45985.986479050924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45985.986479050924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45985.986479050924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45985.986479050924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45985.986479050924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45985.986479050924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45985.986479050924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45985.986479050924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45985.986479050924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45985.986479050924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45985.986479050924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45985.986479050924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45985.986479050924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45985.986479050924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45985.986479050924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45985.986479050924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45985.986479050924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45985.986479050924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45985.986479050924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45985.986479050924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45985.986479050924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45985.986479050924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45985.986479050924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45985.986479050924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45985.986479050924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45985.986479050924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45985.986479050924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45985.986479050924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45985.986479050924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45985.986479050924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45985.986479050924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45985.986479050924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45985.986479050924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45985.986479050924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45985.986479050924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45985.986479050924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45985.986479050924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45985.986479050924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45985.986479050924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45985.986479050924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45985.986479050924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45985.986479050924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45985.986479050924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45985.986479050924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45985.986479050924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45985.986479050924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45985.986479050924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45985.986479050924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45985.986479050924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45985.986479050924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45985.986479050924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45985.986479050924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45985.986479050924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45985.986479050924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45985.986479050924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45985.986479050924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45985.986479050924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45985.986479050924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45985.986479050924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45985.986479050924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45985.986479050924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45985.986479050924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45985.986479050924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45985.986479050924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45985.986479050924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45985.986479050924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45985.986479050924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45985.986479050924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45985.986479050924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45985.986479050924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45985.986479050924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45985.986479050924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45985.986479050924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45985.986479050924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45985.986479050924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45985.986479050924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45985.986479050924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45985.986479050924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45985.986479050924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45985.986479050924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45985.986479050924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45985.986479050924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45985.986479050924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45985.986479050924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45985.986479050924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45985.986479050924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45985.986479050924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45985.986479050924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45985.986479050924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45985.986479050924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45985.986479050924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45985.986479050924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45985.986479050924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45985.986479050924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45985.986479050924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45985.986479050924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45985.986479050924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45985.986479050924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45985.986479050924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45985.986479050924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45985.986479050924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45985.986479050924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45985.986479050924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45985.986479050924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45985.986479050924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45985.986479050924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45985.986479050924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45985.986479050924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45985.986479050924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45985.986479050924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45985.986479050924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45985.986479050924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45985.986479050924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45985.986479050924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45985.986479050924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45985.986479050924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45985.986479050924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45985.986479050924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45985.986479050924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45985.986479050924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45985.986479050924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45985.986479050924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45985.986479050924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45985.986479050924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45985.986479050924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45985.986479050924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45985.986479050924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45985.986479050924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45985.986479050924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45985.986479050924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45985.986479050924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45985.986479050924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45985.986479050924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45985.986479050924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45985.986479050924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45985.986479050924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45985.986479050924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45985.986479050924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45985.986479050924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45985.986479050924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45985.986479050924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45985.986479050924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45985.986479050924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45985.986479050924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45985.986479050924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45985.986479050924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45985.986479050924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45985.986479050924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45985.986479050924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45985.986479050924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45985.986479050924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45985.986479050924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45985.986479050924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45985.986479050924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45985.986479050924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45985.986479050924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45985.986479050924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45985.986479050924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45985.986479050924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45985.986479050924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45985.986479050924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45985.986479050924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45985.986479050924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45985.986479050924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45985.986479050924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45985.986479050924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45985.986479050924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45985.986479050924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45985.986479050924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45985.986479050924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45985.986479050924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45985.986479050924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45985.986479050924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45985.986479050924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45985.986479050924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45985.986479050924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45985.986479050924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45985.986479050924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45985.986479050924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45985.986479050924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45985.986479050924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45985.986479050924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45985.986479050924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45985.986479050924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45985.986479050924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45985.986479050924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45985.986479050924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45985.986479050924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45985.986479050924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45985.986479050924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45985.986479050924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45985.986479050924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45985.986479050924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45985.986479050924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45985.986479050924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45985.986479050924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45985.986479050924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45985.986479050924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45985.986479050924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45985.986479050924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45985.986479050924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45985.986479050924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45985.986479050924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45985.986479050924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45985.986479050924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45985.986479050924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45985.986479050924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45985.986479050924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45985.986479050924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45985.986479050924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45985.986479050924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45985.986479050924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45985.986479050924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45985.986479050924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45985.986479050924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45985.986479050924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45985.986479050924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45985.986479050924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45985.986479050924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45985.986479050924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45985.986479050924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45985.986479050924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45985.986479050924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45985.986479050924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45985.986479050924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45985.986479050924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45985.986479050924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45985.986479050924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45985.986479050924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45985.986479050924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45985.986479050924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45985.986479050924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45985.986479050924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45985.986479050924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45985.986479050924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45985.986479050924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45985.986479050924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45985.986479050924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45985.986479050924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45985.986479050924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45985.986479050924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45985.986479050924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45985.986479050924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45985.986479050924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45985.986479050924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45985.986479050924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45985.986479050924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45985.986479050924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45985.986479050924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45985.986479050924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45985.986479050924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45985.986479050924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45985.986479050924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45985.986479050924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45985.986479050924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45985.986479050924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45985.986479050924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45985.986479050924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45985.986479050924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45985.986479050924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45985.986479050924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45985.986479050924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45985.986479050924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45985.986479050924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45985.986479050924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45985.986479050924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45985.986479050924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45985.986479050924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45985.986479050924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45985.986479050924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45985.986479050924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45985.986479050924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282.50576145832747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0.15987025462527527</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4.4823958327469882E-2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45985.986479050924</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t="shared" ca="1" si="0"/>
        <v>45985.986479050924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45985.986479050924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45985.986479050924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45985.986479050924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45985.986479050924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45985.986479050924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45985.986479050924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45985.986479050924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45985.986479050924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45985.986479050924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45985.986479050924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45985.986479050924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45985.986479050924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45985.986479050924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45985.986479050924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45985.986479050924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45985.986479050924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45985.986479050924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45985.986479050924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45985.986479050924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45985.986479050924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45985.986479050924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45985.986479050924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45985.986479050924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45985.986479050924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45985.986479050924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45985.986479050924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45985.986479050924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45985.986479050924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45985.986479050924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45985.986479050924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45985.986479050924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45985.986479050924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45985.986479050924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45985.986479050924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45985.986479050924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45985.986479050924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45985.986479050924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45985.986479050924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45985.986479050924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45985.986479050924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45985.986479050924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45985.986479050924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45985.986479050924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45985.986479050924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45985.986479050924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45985.986479050924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45985.986479050924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45985.986479050924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45985.986479050924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45985.986479050924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45985.986479050924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45985.986479050924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45985.986479050924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45985.986479050924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45985.986479050924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45985.986479050924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45985.986479050924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45985.986479050924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45985.986479050924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45985.986479050924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45985.986479050924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45985.986479050924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45985.986479050924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45985.986479050924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45985.986479050924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45985.986479050924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45985.986479050924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45985.986479050924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45985.986479050924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45985.986479050924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45985.986479050924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45985.986479050924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45985.986479050924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45985.986479050924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45985.986479050924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45985.986479050924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45985.986479050924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45985.986479050924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45985.986479050924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45985.986479050924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45985.986479050924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45985.986479050924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45985.986479050924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45985.986479050924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45985.986479050924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45985.986479050924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45985.986479050924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45985.986479050924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45985.986479050924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45985.986479050924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45985.986479050924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45985.986479050924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45985.986479050924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45985.986479050924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45985.986479050924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45985.986479050924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45985.986479050924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45985.986479050924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45985.986479050924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45985.986479050924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45985.986479050924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45985.986479050924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45985.986479050924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45985.986479050924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45985.986479050924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45985.986479050924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45985.986479050924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45985.986479050924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45985.986479050924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45985.986479050924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45985.986479050924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45985.986479050924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45985.986479050924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45985.986479050924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45985.986479050924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45985.986479050924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45985.986479050924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45985.986479050924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45985.986479050924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45985.986479050924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45985.986479050924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45985.986479050924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45985.986479050924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45985.986479050924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45985.986479050924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45985.986479050924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45985.986479050924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45985.986479050924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45985.986479050924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45985.986479050924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45985.986479050924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45985.986479050924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45985.986479050924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45985.986479050924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45985.986479050924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45985.986479050924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45985.986479050924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45985.986479050924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45985.986479050924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45985.986479050924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45985.986479050924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45985.986479050924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45985.986479050924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45985.986479050924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45985.986479050924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45985.986479050924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45985.986479050924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45985.986479050924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45985.986479050924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45985.986479050924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45985.986479050924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45985.986479050924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45985.986479050924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45985.986479050924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45985.986479050924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45985.986479050924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45985.986479050924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45985.986479050924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45985.986479050924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45985.986479050924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45985.986479050924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45985.986479050924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45985.986479050924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45985.986479050924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45985.986479050924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45985.986479050924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45985.986479050924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45985.986479050924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45985.986479050924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45985.986479050924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45985.986479050924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45985.986479050924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45985.986479050924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45985.986479050924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45985.986479050924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45985.986479050924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45985.986479050924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45985.986479050924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45985.986479050924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45985.986479050924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45985.986479050924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45985.986479050924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45985.986479050924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45985.986479050924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45985.986479050924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45985.986479050924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45985.986479050924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45985.986479050924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45985.986479050924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45985.986479050924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45985.986479050924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45985.986479050924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45985.986479050924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45985.986479050924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45985.986479050924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45985.986479050924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45985.986479050924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45985.986479050924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45985.986479050924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45985.986479050924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45985.986479050924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45985.986479050924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45985.986479050924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45985.986479050924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45985.986479050924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45985.986479050924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45985.986479050924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45985.986479050924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45985.986479050924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45985.986479050924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45985.986479050924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45985.986479050924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45985.986479050924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45985.986479050924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45985.986479050924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45985.986479050924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45985.986479050924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45985.986479050924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45985.986479050924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45985.986479050924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45985.986479050924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45985.986479050924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45985.986479050924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45985.986479050924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45985.986479050924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45985.986479050924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45985.986479050924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45985.986479050924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45985.986479050924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45985.986479050924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45985.986479050924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45985.986479050924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45985.986479050924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45985.986479050924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45985.986479050924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45985.986479050924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45985.986479050924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45985.986479050924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45985.986479050924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45985.986479050924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45985.986479050924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45985.986479050924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45985.986479050924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45985.986479050924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45985.986479050924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45985.986479050924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45985.986479050924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45985.986479050924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45985.986479050924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45985.986479050924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45985.986479050924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45985.986479050924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45985.986479050924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45985.986479050924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45985.986479050924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45985.986479050924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45985.986479050924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45985.986479050924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45985.986479050924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45985.986479050924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45985.986479050924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45985.986479050924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45985.986479050924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45985.986479050924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45985.986479050924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45985.986479050924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45985.986479050924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45985.986479050924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45985.986479050924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45985.986479050924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45985.986479050924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45985.986479050924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45985.986479050924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45985.986479050924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45985.986479050924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45985.986479050924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45985.986479050924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45985.986479050924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45985.986479050924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45985.986479050924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45985.986479050924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45985.986479050924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45985.986479050924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45985.986479050924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45985.986479050924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45985.986479050924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45985.986479050924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45985.986479050924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45985.986479050924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45985.986479050924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45985.986479050924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45985.986479050924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45985.986479050924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45985.986479050924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45985.986479050924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45985.986479050924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45985.986479050924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45985.986479050924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45985.986479050924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45985.986479050924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45985.986479050924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45985.986479050924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45985.986479050924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45985.986479050924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45985.986479050924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45985.986479050924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45985.986479050924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45985.986479050924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45985.986479050924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45985.986479050924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45985.986479050924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45985.986479050924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45985.986479050924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45985.986479050924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45985.986479050924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45985.986479050924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45985.986479050924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45985.986479050924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45985.986479050924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45985.986479050924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45985.986479050924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45985.986479050924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45985.986479050924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45985.986479050924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45985.986479050924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45985.986479050924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45985.986479050924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45985.986479050924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45985.986479050924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45985.986479050924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45985.986479050924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45985.986479050924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45985.986479050924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45985.986479050924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45985.986479050924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45985.986479050924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45985.986479050924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45985.986479050924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45985.986479050924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45985.986479050924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45985.986479050924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45985.986479050924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45985.986479050924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45985.986479050924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45985.986479050924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45985.986479050924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45985.986479050924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45985.986479050924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45985.986479050924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45985.986479050924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45985.986479050924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45985.986479050924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45985.986479050924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45985.986479050924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45985.986479050924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45985.986479050924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45985.986479050924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45985.986479050924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45985.986479050924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45985.986479050924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45985.986479050924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45985.986479050924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45985.986479050924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45985.986479050924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45985.986479050924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45985.986479050924</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94.154418865735352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59.797601736107026</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37.325367939811258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4.613180439810094</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32330</v>
      </c>
      <c r="E6" s="109" t="s">
        <v>39021</v>
      </c>
      <c r="F6" s="122">
        <v>45985.930601851855</v>
      </c>
      <c r="G6" s="111">
        <f ca="1">IFERROR(NOW()-F6,"")</f>
        <v>5.5877199069072958E-2</v>
      </c>
      <c r="H6" s="122">
        <v>45985.920300925929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32245</v>
      </c>
      <c r="E7" s="109" t="s">
        <v>39021</v>
      </c>
      <c r="F7" s="122">
        <v>45985.941192129627</v>
      </c>
      <c r="G7" s="111">
        <f ca="1">IFERROR(NOW()-F7,"")</f>
        <v>4.5286921296792571E-2</v>
      </c>
      <c r="H7" s="122">
        <v>45985.762777777774</v>
      </c>
      <c r="I7" s="109" t="str">
        <f>IFERROR(VLOOKUP(D7,DB!A:F,6,0),"")</f>
        <v>SCECO</v>
      </c>
      <c r="J7" s="109" t="str">
        <f>IFERROR(VLOOKUP(D7,DB!A:G,7,0),"")</f>
        <v>Dead</v>
      </c>
      <c r="K7" s="109" t="s">
        <v>39133</v>
      </c>
      <c r="L7" s="109" t="str">
        <f>IFERROR(VLOOKUP(D7,DB!A:I,9,0),"")</f>
        <v>Latis</v>
      </c>
    </row>
    <row r="8" spans="1:13">
      <c r="A8" s="109"/>
      <c r="B8" s="109" t="str">
        <f>IFERROR(VLOOKUP(D8,DB!A:K,11,0),"")</f>
        <v/>
      </c>
      <c r="C8" s="109"/>
      <c r="D8" s="109"/>
      <c r="E8" s="109"/>
      <c r="F8" s="109"/>
      <c r="G8" s="111">
        <f ca="1">IFERROR(NOW()-F8,"")</f>
        <v>45985.986479050924</v>
      </c>
      <c r="H8" s="109"/>
      <c r="I8" s="109" t="str">
        <f>IFERROR(VLOOKUP(D8,DB!A:F,6,0),"")</f>
        <v/>
      </c>
      <c r="J8" s="109" t="str">
        <f>IFERROR(VLOOKUP(D8,DB!A:G,7,0),"")</f>
        <v/>
      </c>
      <c r="K8" s="109"/>
      <c r="L8" s="109" t="str">
        <f>IFERROR(VLOOKUP(D8,DB!A:I,9,0),"")</f>
        <v/>
      </c>
    </row>
    <row r="9" spans="1:13">
      <c r="A9" s="109"/>
      <c r="B9" s="109" t="str">
        <f>IFERROR(VLOOKUP(D10,DB!A:K,11,0),"")</f>
        <v/>
      </c>
      <c r="C9" s="109"/>
      <c r="D9" s="125"/>
      <c r="E9" s="109"/>
      <c r="F9" s="109"/>
      <c r="G9" s="111">
        <f ca="1">IFERROR(NOW()-F9,"")</f>
        <v>45985.986479050924</v>
      </c>
      <c r="H9" s="109"/>
      <c r="I9" s="109" t="str">
        <f>IFERROR(VLOOKUP(D10,DB!A:F,6,0),"")</f>
        <v/>
      </c>
      <c r="J9" s="109" t="str">
        <f>IFERROR(VLOOKUP(D10,DB!A:G,7,0),"")</f>
        <v/>
      </c>
      <c r="K9" s="109"/>
      <c r="L9" s="109" t="str">
        <f>IFERROR(VLOOKUP(D10,DB!A:I,9,0),"")</f>
        <v/>
      </c>
    </row>
    <row r="10" spans="1:13">
      <c r="A10" s="109"/>
      <c r="B10" s="109" t="str">
        <f>IFERROR(VLOOKUP(#REF!,DB!A:K,11,0),"")</f>
        <v/>
      </c>
      <c r="C10" s="109"/>
      <c r="D10" s="109"/>
      <c r="E10" s="109"/>
      <c r="F10" s="109"/>
      <c r="G10" s="111">
        <f ca="1">IFERROR(NOW()-F10,"")</f>
        <v>45985.986479050924</v>
      </c>
      <c r="H10" s="109"/>
      <c r="I10" s="109" t="str">
        <f>IFERROR(VLOOKUP(#REF!,DB!A:F,6,0),"")</f>
        <v/>
      </c>
      <c r="J10" s="109" t="str">
        <f>IFERROR(VLOOKUP(#REF!,DB!A:G,7,0),"")</f>
        <v/>
      </c>
      <c r="K10" s="109"/>
      <c r="L10" s="109" t="str">
        <f>IFERROR(VLOOKUP(#REF!,DB!A:I,9,0),"")</f>
        <v/>
      </c>
    </row>
    <row r="11" spans="1:13">
      <c r="A11" s="109"/>
      <c r="B11" s="109" t="str">
        <f>IFERROR(VLOOKUP(D11,DB!A:K,11,0),"")</f>
        <v/>
      </c>
      <c r="C11" s="109"/>
      <c r="D11" s="109"/>
      <c r="E11" s="109"/>
      <c r="F11" s="109"/>
      <c r="G11" s="111">
        <f ca="1">IFERROR(NOW()-F11,"")</f>
        <v>45985.986479050924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45985.986479050924</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45985.986479050924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45985.986479050924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45985.986479050924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45985.986479050924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45985.986479050924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45985.986479050924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45985.986479050924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45985.986479050924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45985.986479050924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45985.986479050924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45985.986479050924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45985.986479050924</v>
      </c>
      <c r="H24" s="109"/>
      <c r="I24" s="109" t="str">
        <f>IFERROR(VLOOKUP(D24,DB!A:F,6,0),"")</f>
        <v/>
      </c>
      <c r="J24" s="109" t="str">
        <f>IFERROR(VLOOKUP(D24,DB!A:G,7,0),"")</f>
        <v/>
      </c>
      <c r="K24" s="109"/>
      <c r="L24" s="109" t="str">
        <f>IFERROR(VLOOKUP(D24,DB!A:I,9,0),"")</f>
        <v/>
      </c>
    </row>
    <row r="25" spans="1:12">
      <c r="A25" s="125"/>
      <c r="B25" s="125" t="str">
        <f>IFERROR(VLOOKUP(D25,DB!A:K,11,0),"")</f>
        <v/>
      </c>
      <c r="C25" s="125"/>
      <c r="D25" s="125"/>
      <c r="E25" s="125"/>
      <c r="F25" s="126"/>
      <c r="G25" s="111">
        <f ca="1">IFERROR(NOW()-F25,"")</f>
        <v>45985.986479050924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45985.986479050924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45985.986479050924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45985.986479050924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45985.986479050924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45985.986479050924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45985.986479050924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45985.986479050924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45985.986479050924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45985.986479050924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45985.986479050924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45985.986479050924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45985.986479050924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45985.986479050924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45985.986479050924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45985.986479050924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45985.986479050924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45985.986479050924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45985.986479050924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45985.986479050924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45985.986479050924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45985.986479050924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45985.986479050924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45985.986479050924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45985.986479050924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45985.986479050924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45985.986479050924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45985.986479050924</v>
      </c>
      <c r="H52" s="126"/>
      <c r="I52" s="125" t="str">
        <f>IFERROR(VLOOKUP(D52,DB!A:F,6,0),"")</f>
        <v/>
      </c>
      <c r="J52" s="125" t="str">
        <f>IFERROR(VLOOKUP(D52,DB!A:G,7,0),"")</f>
        <v/>
      </c>
      <c r="K52" s="125"/>
      <c r="L52" s="125" t="str">
        <f>IFERROR(VLOOKUP(D52,DB!A:I,9,0),"")</f>
        <v/>
      </c>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45985.986479050924</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45985.986479050924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45985.986479050924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45985.986479050924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45985.986479050924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45985.986479050924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45985.986479050924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45985.986479050924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45985.986479050924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45985.986479050924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45985.986479050924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45985.986479050924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45985.986479050924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45985.986479050924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45985.986479050924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45985.986479050924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45985.986479050924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45985.986479050924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45985.986479050924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45985.986479050924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45985.986479050924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45985.986479050924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45985.986479050924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45985.986479050924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45985.986479050924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45985.986479050924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45985.986479050924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45985.986479050924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45985.986479050924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45985.986479050924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45985.986479050924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45985.986479050924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45985.986479050924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45985.986479050924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45985.986479050924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45985.986479050924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45985.986479050924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45985.986479050924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45985.986479050924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45985.986479050924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45985.986479050924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45985.986479050924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45985.986479050924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2025-11-24T20:43:08Z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