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09" documentId="120_S{2AC9BD13-BADA-5192-A53E-5A8FF88502F6}" xr6:coauthVersionLast="47" xr6:coauthVersionMax="47" xr10:uidLastSave="{78812823-D9C5-4C3F-B4A9-8344CF76291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<sst xmlns="http://schemas.openxmlformats.org/spreadsheetml/2006/main" count="180291" uniqueCount="39130">
  <si>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</si>
  <si>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</si>
  <si>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</si>
  <si>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</si>
  <si>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</si>
  <si>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</si>
  <si>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</si>
  <si>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</si>
  <si>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</si>
  <si>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</si>
  <si>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</si>
  <si>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</si>
  <si>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</si>
  <si>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</si>
  <si>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</si>
  <si>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</si>
  <si>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</si>
  <si>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</si>
  <si>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</si>
  <si>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</si>
  <si>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</si>
  <si>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</si>
  <si>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</si>
  <si>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</si>
  <si>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</si>
  <si>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</si>
  <si>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</si>
  <si>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</si>
  <si>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</si>
  <si>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</si>
  <si>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</si>
  <si>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</si>
  <si>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</si>
  <si>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</si>
  <si>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</si>
  <si>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</si>
  <si>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</si>
  <si>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</si>
  <si>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</si>
  <si>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</si>
  <si>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</si>
  <si>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</si>
  <si>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</si>
  <si>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</si>
  <si>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</si>
  <si>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</si>
  <si>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</si>
  <si>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</si>
  <si>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</si>
  <si>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</si>
  <si>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</si>
  <si>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</si>
  <si>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</si>
  <si>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</si>
  <si>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</si>
  <si>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</si>
  <si>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</si>
  <si>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</si>
  <si>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</si>
  <si>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</si>
  <si>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</si>
  <si>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</si>
  <si>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</si>
  <si>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</si>
  <si>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</si>
  <si>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</si>
  <si>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</si>
  <si>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</si>
  <si>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</si>
  <si>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</si>
  <si>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</si>
  <si>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</si>
  <si>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</si>
  <si>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</si>
  <si>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</si>
  <si>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</si>
  <si>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</si>
  <si>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</si>
  <si>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</si>
  <si>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</si>
  <si>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</si>
  <si>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</si>
  <si>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</si>
  <si>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</si>
  <si>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</si>
  <si>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</si>
  <si>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</si>
  <si>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</si>
  <si>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</si>
  <si>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</si>
  <si>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</si>
  <si>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</si>
  <si>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</si>
  <si>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</si>
  <si>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</si>
  <si>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</si>
  <si>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</si>
  <si>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</si>
  <si>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</si>
  <si>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</si>
  <si>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</si>
  <si>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</si>
  <si>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</si>
  <si>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</si>
  <si>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</si>
  <si>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</si>
  <si>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</si>
  <si>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</si>
  <si>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</si>
  <si>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</si>
  <si>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</si>
  <si>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</si>
  <si>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</si>
  <si>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</si>
  <si>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</si>
  <si>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</si>
  <si>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</si>
  <si>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</si>
  <si>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</si>
  <si>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</si>
  <si>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</si>
  <si>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</si>
  <si>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</si>
  <si>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</si>
  <si>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</si>
  <si>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</si>
  <si>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</si>
  <si>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</si>
  <si>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</si>
  <si>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</si>
  <si>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</si>
  <si>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</si>
  <si>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</si>
  <si>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</si>
  <si>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</si>
  <si>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</si>
  <si>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</si>
  <si>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</si>
  <si>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</si>
  <si>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</si>
  <si>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</si>
  <si>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</si>
  <si>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</si>
  <si>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</si>
  <si>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</si>
  <si>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</si>
  <si>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</si>
  <si>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</si>
  <si>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</si>
  <si>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</si>
  <si>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</si>
  <si>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</si>
  <si>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</si>
  <si>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</si>
  <si>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</si>
  <si>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</si>
  <si>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</si>
  <si>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</si>
  <si>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</si>
  <si>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</si>
  <si>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</si>
  <si>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</si>
  <si>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</si>
  <si>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</si>
  <si>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</si>
  <si>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</si>
  <si>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</si>
  <si>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</si>
  <si>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</si>
  <si>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</si>
  <si>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</si>
  <si>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</si>
  <si>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</si>
  <si>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</si>
  <si>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</si>
  <si>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</si>
  <si>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</si>
  <si>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</si>
  <si>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</si>
  <si>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</si>
  <si>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</si>
  <si>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</si>
  <si>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</si>
  <si>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</si>
  <si>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</si>
  <si>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</si>
  <si>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</si>
  <si>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</si>
  <si>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</si>
  <si>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</si>
  <si>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</si>
  <si>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</si>
  <si>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</si>
  <si>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</si>
  <si>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</si>
  <si>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</si>
  <si>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</si>
  <si>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</si>
  <si>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</si>
  <si>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</si>
  <si>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</si>
  <si>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</si>
  <si>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</si>
  <si>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</si>
  <si>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</si>
  <si>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</si>
  <si>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</si>
  <si>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</si>
  <si>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</si>
  <si>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</si>
  <si>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</si>
  <si>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</si>
  <si>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</si>
  <si>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</si>
  <si>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</si>
  <si>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</si>
  <si>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</si>
  <si>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</si>
  <si>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</si>
  <si>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</si>
  <si>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</si>
  <si>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</si>
  <si>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</si>
  <si>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</si>
  <si>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</si>
  <si>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</si>
  <si>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</si>
  <si>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</si>
  <si>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</si>
  <si>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</si>
  <si>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</si>
  <si>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</si>
  <si>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</si>
  <si>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</si>
  <si>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</si>
  <si>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</si>
  <si>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</si>
  <si>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</si>
  <si>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</si>
  <si>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</si>
  <si>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</si>
  <si>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</si>
  <si>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</si>
  <si>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</si>
  <si>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</si>
  <si>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</si>
  <si>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</si>
  <si>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</si>
  <si>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</si>
  <si>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</si>
  <si>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</si>
  <si>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</si>
  <si>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</si>
  <si>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</si>
  <si>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</si>
  <si>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</si>
  <si>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</si>
  <si>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</si>
  <si>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</si>
  <si>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</si>
  <si>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</si>
  <si>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</si>
  <si>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</si>
  <si>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</si>
  <si>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</si>
  <si>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</si>
  <si>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</si>
  <si>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</si>
  <si>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</si>
  <si>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</si>
  <si>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</si>
  <si>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</si>
  <si>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</si>
  <si>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</si>
  <si>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</si>
  <si>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</si>
  <si>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</si>
  <si>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</si>
  <si>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</si>
  <si>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</si>
  <si>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</si>
  <si>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</si>
  <si>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</si>
  <si>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</si>
  <si>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</si>
  <si>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</si>
  <si>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</si>
  <si>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</si>
  <si>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</si>
  <si>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</si>
  <si>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</si>
  <si>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</si>
  <si>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</si>
  <si>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</si>
  <si>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</si>
  <si>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</si>
  <si>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</si>
  <si>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</si>
  <si>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</si>
  <si>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</si>
  <si>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</si>
  <si>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</si>
  <si>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</si>
  <si>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</si>
  <si>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</si>
  <si>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</si>
  <si>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</si>
  <si>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</si>
  <si>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</si>
  <si>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</si>
  <si>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</si>
  <si>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</si>
  <si>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</si>
  <si>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</si>
  <si>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</si>
  <si>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</si>
  <si>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</si>
  <si>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</si>
  <si>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</si>
  <si>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</si>
  <si>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</si>
  <si>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</si>
  <si>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</si>
  <si>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</si>
  <si>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</si>
  <si>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</si>
  <si>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</si>
  <si>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</si>
  <si>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</si>
  <si>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</si>
  <si>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</si>
  <si>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</si>
  <si>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</si>
  <si>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</si>
  <si>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</si>
  <si>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</si>
  <si>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</si>
  <si>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</si>
  <si>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</si>
  <si>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</si>
  <si>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</si>
  <si>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</si>
  <si>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</si>
  <si>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</si>
  <si>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</si>
  <si>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</si>
  <si>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</si>
  <si>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</si>
  <si>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</si>
  <si>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</si>
  <si>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</si>
  <si>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</si>
  <si>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</si>
  <si>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</si>
  <si>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</si>
  <si>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</si>
  <si>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</si>
  <si>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</si>
  <si>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</si>
  <si>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</si>
  <si>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</si>
  <si>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</si>
  <si>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</si>
  <si>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</si>
  <si>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</si>
  <si>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</si>
  <si>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</si>
  <si>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</si>
  <si>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</si>
  <si>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</si>
  <si>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</si>
  <si>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</si>
  <si>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</si>
  <si>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</si>
  <si>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</si>
  <si>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</si>
  <si>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</si>
  <si>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</si>
  <si>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</si>
  <si>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</si>
  <si>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</si>
  <si>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</si>
  <si>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</si>
  <si>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</si>
  <si>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</si>
  <si>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</si>
  <si>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</si>
  <si>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</si>
  <si>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</si>
  <si>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</si>
  <si>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</si>
  <si>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</si>
  <si>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</si>
  <si>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</si>
  <si>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</si>
  <si>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</si>
  <si>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</si>
  <si>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</si>
  <si>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</si>
  <si>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</si>
  <si>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</si>
  <si>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</si>
  <si>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</si>
  <si>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</si>
  <si>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</si>
  <si>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</si>
  <si>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</si>
  <si>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</si>
  <si>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</si>
  <si>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</si>
  <si>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</si>
  <si>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</si>
  <si>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</si>
  <si>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</si>
  <si>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</si>
  <si>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</si>
  <si>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</si>
  <si>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</si>
  <si>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</si>
  <si>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</si>
  <si>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</si>
  <si>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</si>
  <si>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</si>
  <si>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</si>
  <si>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</si>
  <si>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</si>
  <si>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</si>
  <si>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</si>
  <si>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</si>
  <si>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</si>
  <si>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</si>
  <si>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</si>
  <si>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</si>
  <si>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</si>
  <si>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</si>
  <si>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</si>
  <si>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</si>
  <si>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</si>
  <si>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</si>
  <si>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</si>
  <si>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</si>
  <si>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</si>
  <si>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</si>
  <si>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</si>
  <si>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</si>
  <si>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</si>
  <si>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</si>
  <si>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</si>
  <si>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</si>
  <si>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</si>
  <si>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</si>
  <si>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</si>
  <si>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</si>
  <si>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</si>
  <si>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</si>
  <si>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</si>
  <si>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</si>
  <si>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</si>
  <si>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</si>
  <si>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</si>
  <si>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</si>
  <si>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</si>
  <si>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</si>
  <si>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</si>
  <si>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</si>
  <si>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</si>
  <si>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</si>
  <si>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</si>
  <si>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</si>
  <si>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</si>
  <si>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</si>
  <si>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</si>
  <si>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</si>
  <si>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</si>
  <si>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</si>
  <si>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</si>
  <si>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</si>
  <si>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</si>
  <si>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</si>
  <si>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</si>
  <si>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</si>
  <si>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</si>
  <si>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</si>
  <si>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</si>
  <si>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</si>
  <si>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</si>
  <si>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</si>
  <si>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</si>
  <si>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</si>
  <si>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</si>
  <si>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</si>
  <si>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</si>
  <si>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</si>
  <si>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</si>
  <si>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</si>
  <si>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</si>
  <si>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</si>
  <si>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</si>
  <si>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</si>
  <si>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</si>
  <si>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</si>
  <si>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</si>
  <si>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</si>
  <si>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</si>
  <si>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</si>
  <si>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</si>
  <si>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</si>
  <si>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</si>
  <si>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</si>
  <si>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</si>
  <si>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</si>
  <si>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</si>
  <si>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</si>
  <si>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</si>
  <si>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</si>
  <si>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</si>
  <si>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</si>
  <si>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</si>
  <si>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</si>
  <si>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</si>
  <si>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</si>
  <si>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</si>
  <si>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</si>
  <si>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</si>
  <si>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</si>
  <si>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</si>
  <si>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</si>
  <si>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</si>
  <si>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</si>
  <si>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</si>
  <si>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</si>
  <si>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</si>
  <si>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</si>
  <si>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</si>
  <si>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</si>
  <si>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</si>
  <si>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</si>
  <si>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</si>
  <si>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</si>
  <si>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</si>
  <si>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</si>
  <si>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</si>
  <si>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</si>
  <si>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</si>
  <si>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</si>
  <si>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</si>
  <si>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</si>
  <si>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</si>
  <si>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</si>
  <si>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</si>
  <si>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</si>
  <si>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</si>
  <si>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</si>
  <si>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</si>
  <si>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</si>
  <si>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</si>
  <si>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</si>
  <si>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</si>
  <si>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</si>
  <si>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</si>
  <si>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</si>
  <si>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</si>
  <si>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</si>
  <si>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</si>
  <si>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</si>
  <si>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</si>
  <si>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</si>
  <si>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</si>
  <si>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</si>
  <si>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</si>
  <si>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</si>
  <si>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</si>
  <si>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</si>
  <si>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</si>
  <si>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</si>
  <si>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</si>
  <si>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</si>
  <si>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</si>
  <si>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</si>
  <si>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</si>
  <si>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</si>
  <si>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</si>
  <si>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</si>
  <si>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</si>
  <si>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</si>
  <si>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</si>
  <si>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</si>
  <si>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</si>
  <si>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</si>
  <si>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</si>
  <si>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</si>
  <si>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</si>
  <si>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</si>
  <si>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</si>
  <si>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</si>
  <si>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</si>
  <si>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</si>
  <si>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</si>
  <si>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</si>
  <si>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</si>
  <si>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</si>
  <si>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</si>
  <si>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</si>
  <si>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</si>
  <si>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</si>
  <si>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</si>
  <si>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</si>
  <si>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</si>
  <si>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</si>
  <si>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</si>
  <si>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</si>
  <si>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</si>
  <si>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</si>
  <si>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</si>
  <si>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</si>
  <si>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</si>
  <si>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</si>
  <si>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</si>
  <si>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</si>
  <si>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</si>
  <si>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</si>
  <si>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</si>
  <si>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</si>
  <si>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</si>
  <si>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</si>
  <si>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</si>
  <si>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</si>
  <si>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</si>
  <si>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</si>
  <si>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</si>
  <si>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</si>
  <si>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</si>
  <si>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</si>
  <si>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</si>
  <si>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</si>
  <si>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</si>
  <si>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</si>
  <si>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</si>
  <si>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</si>
  <si>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</si>
  <si>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</si>
  <si>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</si>
  <si>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</si>
  <si>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</si>
  <si>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</si>
  <si>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</si>
  <si>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</si>
  <si>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</si>
  <si>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</si>
  <si>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</si>
  <si>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</si>
  <si>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</si>
  <si>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</si>
  <si>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</si>
  <si>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</si>
  <si>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</si>
  <si>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</si>
  <si>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</si>
  <si>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</si>
  <si>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</si>
  <si>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</si>
  <si>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</si>
  <si>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</si>
  <si>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</si>
  <si>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</si>
  <si>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</si>
  <si>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</si>
  <si>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</si>
  <si>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</si>
  <si>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</si>
  <si>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</si>
  <si>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</si>
  <si>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</si>
  <si>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</si>
  <si>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</si>
  <si>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</si>
  <si>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</si>
  <si>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</si>
  <si>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</si>
  <si>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</si>
  <si>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</si>
  <si>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</si>
  <si>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</si>
  <si>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</si>
  <si>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</si>
  <si>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</si>
  <si>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</si>
  <si>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</si>
  <si>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</si>
  <si>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</si>
  <si>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</si>
  <si>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</si>
  <si>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</si>
  <si>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</si>
  <si>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</si>
  <si>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</si>
  <si>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</si>
  <si>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</si>
  <si>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</si>
  <si>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</si>
  <si>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</si>
  <si>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</si>
  <si>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</si>
  <si>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</si>
  <si>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</si>
  <si>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</si>
  <si>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</si>
  <si>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</si>
  <si>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</si>
  <si>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</si>
  <si>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</si>
  <si>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</si>
  <si>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</si>
  <si>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</si>
  <si>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</si>
  <si>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</si>
  <si>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</si>
  <si>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</si>
  <si>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</si>
  <si>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</si>
  <si>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</si>
  <si>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</si>
  <si>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</si>
  <si>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</si>
  <si>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</si>
  <si>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</si>
  <si>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</si>
  <si>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</si>
  <si>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</si>
  <si>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</si>
  <si>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</si>
  <si>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</si>
  <si>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</si>
  <si>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</si>
  <si>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</si>
  <si>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</si>
  <si>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</si>
  <si>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</si>
  <si>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</si>
  <si>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</si>
  <si>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</si>
  <si>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</si>
  <si>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</si>
  <si>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</si>
  <si>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</si>
  <si>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</si>
  <si>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</si>
  <si>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</si>
  <si>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</si>
  <si>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</si>
  <si>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</si>
  <si>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</si>
  <si>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</si>
  <si>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</si>
  <si>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</si>
  <si>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</si>
  <si>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</si>
  <si>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</si>
  <si>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</si>
  <si>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</si>
  <si>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</si>
  <si>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</si>
  <si>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</si>
  <si>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</si>
  <si>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</si>
  <si>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</si>
  <si>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</si>
  <si>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</si>
  <si>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</si>
  <si>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</si>
  <si>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</si>
  <si>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</si>
  <si>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</si>
  <si>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</si>
  <si>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</si>
  <si>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</si>
  <si>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</si>
  <si>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</si>
  <si>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</si>
  <si>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</si>
  <si>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</si>
  <si>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</si>
  <si>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</si>
  <si>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</si>
  <si>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</si>
  <si>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</si>
  <si>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</si>
  <si>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</si>
  <si>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</si>
  <si>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</si>
  <si>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</si>
  <si>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</si>
  <si>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</si>
  <si>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</si>
  <si>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</si>
  <si>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</si>
  <si>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</si>
  <si>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</si>
  <si>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</si>
  <si>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</si>
  <si>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</si>
  <si>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</si>
  <si>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</si>
  <si>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</si>
  <si>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</si>
  <si>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</si>
  <si>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</si>
  <si>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</si>
  <si>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</si>
  <si>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</si>
  <si>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</si>
  <si>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</si>
  <si>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</si>
  <si>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</si>
  <si>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</si>
  <si>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</si>
  <si>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</si>
  <si>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</si>
  <si>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</si>
  <si>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</si>
  <si>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</si>
  <si>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</si>
  <si>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</si>
  <si>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</si>
  <si>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</si>
  <si>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</si>
  <si>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</si>
  <si>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</si>
  <si>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</si>
  <si>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</si>
  <si>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</si>
  <si>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</si>
  <si>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</si>
  <si>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</si>
  <si>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</si>
  <si>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</si>
  <si>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</si>
  <si>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</si>
  <si>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</si>
  <si>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</si>
  <si>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</si>
  <si>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</si>
  <si>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</si>
  <si>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</si>
  <si>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</si>
  <si>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</si>
  <si>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</si>
  <si>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</si>
  <si>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</si>
  <si>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</si>
  <si>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</si>
  <si>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</si>
  <si>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</si>
  <si>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</si>
  <si>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</si>
  <si>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</si>
  <si>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</si>
  <si>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</si>
  <si>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</si>
  <si>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</si>
  <si>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</si>
  <si>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</si>
  <si>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</si>
  <si>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</si>
  <si>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</si>
  <si>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</si>
  <si>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</si>
  <si>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</si>
  <si>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</si>
  <si>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</si>
  <si>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</si>
  <si>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</si>
  <si>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</si>
  <si>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</si>
  <si>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</si>
  <si>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</si>
  <si>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</si>
  <si>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</si>
  <si>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</si>
  <si>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</si>
  <si>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</si>
  <si>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</si>
  <si>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</si>
  <si>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</si>
  <si>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</si>
  <si>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</si>
  <si>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</si>
  <si>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</si>
  <si>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</si>
  <si>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</si>
  <si>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</si>
  <si>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</si>
  <si>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</si>
  <si>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</si>
  <si>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</si>
  <si>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</si>
  <si>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</si>
  <si>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</si>
  <si>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</si>
  <si>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</si>
  <si>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</si>
  <si>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</si>
  <si>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</si>
  <si>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</si>
  <si>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</si>
  <si>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</si>
  <si>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</si>
  <si>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</si>
  <si>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</si>
  <si>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</si>
  <si>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</si>
  <si>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</si>
  <si>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</si>
  <si>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</si>
  <si>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</si>
  <si>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</si>
  <si>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</si>
  <si>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</si>
  <si>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</si>
  <si>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</si>
  <si>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</si>
  <si>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</si>
  <si>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</si>
  <si>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</si>
  <si>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</si>
  <si>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</si>
  <si>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</si>
  <si>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</si>
  <si>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</si>
  <si>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</si>
  <si>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</si>
  <si>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</si>
  <si>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</si>
  <si>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</si>
  <si>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</si>
  <si>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</si>
  <si>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</si>
  <si>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</si>
  <si>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</si>
  <si>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</si>
  <si>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</si>
  <si>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</si>
  <si>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</si>
  <si>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</si>
  <si>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</si>
  <si>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</si>
  <si>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</si>
  <si>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</si>
  <si>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</si>
  <si>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</si>
  <si>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</si>
  <si>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</si>
  <si>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</si>
  <si>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</si>
  <si>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</si>
  <si>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</si>
  <si>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</si>
  <si>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</si>
  <si>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</si>
  <si>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</si>
  <si>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</si>
  <si>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</si>
  <si>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</si>
  <si>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</si>
  <si>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</si>
  <si>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</si>
  <si>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</si>
  <si>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</si>
  <si>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</si>
  <si>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</si>
  <si>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</si>
  <si>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</si>
  <si>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</si>
  <si>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</si>
  <si>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</si>
  <si>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</si>
  <si>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</si>
  <si>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</si>
  <si>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</si>
  <si>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</si>
  <si>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</si>
  <si>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</si>
  <si>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</si>
  <si>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</si>
  <si>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</si>
  <si>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</si>
  <si>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</si>
  <si>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</si>
  <si>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</si>
  <si>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</si>
  <si>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</si>
  <si>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</si>
  <si>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</si>
  <si>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</si>
  <si>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</si>
  <si>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</si>
  <si>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</si>
  <si>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</si>
  <si>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</si>
  <si>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</si>
  <si>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</si>
  <si>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</si>
  <si>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</si>
  <si>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</si>
  <si>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</si>
  <si>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</si>
  <si>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</si>
  <si>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</si>
  <si>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</si>
  <si>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</si>
  <si>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</si>
  <si>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</si>
  <si>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</si>
  <si>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</si>
  <si>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</si>
  <si>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</si>
  <si>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</si>
  <si>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</si>
  <si>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</si>
  <si>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</si>
  <si>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</si>
  <si>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</si>
  <si>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</si>
  <si>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</si>
  <si>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</si>
  <si>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</si>
  <si>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</si>
  <si>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</si>
  <si>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</si>
  <si>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</si>
  <si>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</si>
  <si>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</si>
  <si>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</si>
  <si>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</si>
  <si>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</si>
  <si>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</si>
  <si>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</si>
  <si>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</si>
  <si>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</si>
  <si>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</si>
  <si>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</si>
  <si>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</si>
  <si>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</si>
  <si>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</si>
  <si>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</si>
  <si>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</si>
  <si>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</si>
  <si>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</si>
  <si>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</si>
  <si>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</si>
  <si>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</si>
  <si>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</si>
  <si>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</si>
  <si>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</si>
  <si>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</si>
  <si>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</si>
  <si>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</si>
  <si>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</si>
  <si>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</si>
  <si>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</si>
  <si>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</si>
  <si>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</si>
  <si>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</si>
  <si>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</si>
  <si>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</si>
  <si>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</si>
  <si>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</si>
  <si>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</si>
  <si>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</si>
  <si>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</si>
  <si>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</si>
  <si>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</si>
  <si>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</si>
  <si>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</si>
  <si>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</si>
  <si>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</si>
  <si>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</si>
  <si>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</si>
  <si>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</si>
  <si>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</si>
  <si>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</si>
  <si>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</si>
  <si>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</si>
  <si>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</si>
  <si>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</si>
  <si>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</si>
  <si>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</si>
  <si>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</si>
  <si>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</si>
  <si>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</si>
  <si>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</si>
  <si>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</si>
  <si>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</si>
  <si>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</si>
  <si>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</si>
  <si>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</si>
  <si>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</si>
  <si>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</si>
  <si>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</si>
  <si>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</si>
  <si>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</si>
  <si>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</si>
  <si>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</si>
  <si>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</si>
  <si>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</si>
  <si>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</si>
  <si>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</si>
  <si>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</si>
  <si>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</si>
  <si>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</si>
  <si>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</si>
  <si>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</si>
  <si>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</si>
  <si>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</si>
  <si>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</si>
  <si>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</si>
  <si>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</si>
  <si>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</si>
  <si>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</si>
  <si>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</si>
  <si>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</si>
  <si>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</si>
  <si>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</si>
  <si>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</si>
  <si>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</si>
  <si>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</si>
  <si>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</si>
  <si>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</si>
  <si>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</si>
  <si>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</si>
  <si>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</si>
  <si>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</si>
  <si>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</si>
  <si>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</si>
  <si>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</si>
  <si>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</si>
  <si>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</si>
  <si>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</si>
  <si>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</si>
  <si>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</si>
  <si>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</si>
  <si>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</si>
  <si>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</si>
  <si>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</si>
  <si>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</si>
  <si>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</si>
  <si>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</si>
  <si>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</si>
  <si>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</si>
  <si>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</si>
  <si>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</si>
  <si>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</si>
  <si>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</si>
  <si>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</si>
  <si>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</si>
  <si>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</si>
  <si>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</si>
  <si>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</si>
  <si>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</si>
  <si>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</si>
  <si>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</si>
  <si>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</si>
  <si>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</si>
  <si>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</si>
  <si>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</si>
  <si>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</si>
  <si>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</si>
  <si>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</si>
  <si>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</si>
  <si>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</si>
  <si>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</si>
  <si>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</si>
  <si>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</si>
  <si>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</si>
  <si>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</si>
  <si>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</si>
  <si>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</si>
  <si>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</si>
  <si>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</si>
  <si>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</si>
  <si>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</si>
  <si>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</si>
  <si>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</si>
  <si>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</si>
  <si>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</si>
  <si>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</si>
  <si>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</si>
  <si>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</si>
  <si>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</si>
  <si>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</si>
  <si>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</si>
  <si>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</si>
  <si>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</si>
  <si>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</si>
  <si>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</si>
  <si>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</si>
  <si>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</si>
  <si>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</si>
  <si>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</si>
  <si>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</si>
  <si>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</si>
  <si>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</si>
  <si>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</si>
  <si>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</si>
  <si>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</si>
  <si>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</si>
  <si>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</si>
  <si>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</si>
  <si>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</si>
  <si>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</si>
  <si>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</si>
  <si>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</si>
  <si>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</si>
  <si>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</si>
  <si>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</si>
  <si>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</si>
  <si>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</si>
  <si>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</si>
  <si>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</si>
  <si>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</si>
  <si>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</si>
  <si>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</si>
  <si>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</si>
  <si>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</si>
  <si>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</si>
  <si>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</si>
  <si>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</si>
  <si>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</si>
  <si>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</si>
  <si>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</si>
  <si>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</si>
  <si>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</si>
  <si>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</si>
  <si>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</si>
  <si>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</si>
  <si>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</si>
  <si>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</si>
  <si>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</si>
  <si>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</si>
  <si>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</si>
  <si>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</si>
  <si>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</si>
  <si>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</si>
  <si>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</si>
  <si>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</si>
  <si>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</si>
  <si>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</si>
  <si>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</si>
  <si>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</si>
  <si>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</si>
  <si>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</si>
  <si>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</si>
  <si>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</si>
  <si>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</si>
  <si>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</si>
  <si>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</si>
  <si>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</si>
  <si>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</si>
  <si>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</si>
  <si>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</si>
  <si>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</si>
  <si>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</si>
  <si>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</si>
  <si>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</si>
  <si>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</si>
  <si>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</si>
  <si>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</si>
  <si>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</si>
  <si>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</si>
  <si>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</si>
  <si>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</si>
  <si>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</si>
  <si>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</si>
  <si>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</si>
  <si>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</si>
  <si>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</si>
  <si>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</si>
  <si>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</si>
  <si>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</si>
  <si>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</si>
  <si>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</si>
  <si>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</si>
  <si>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</si>
  <si>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</si>
  <si>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</si>
  <si>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</si>
  <si>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</si>
  <si>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</si>
  <si>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</si>
  <si>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</si>
  <si>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</si>
  <si>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</si>
  <si>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</si>
  <si>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</si>
  <si>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</si>
  <si>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</si>
  <si>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</si>
  <si>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</si>
  <si>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</si>
  <si>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</si>
  <si>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</si>
  <si>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</si>
  <si>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</si>
  <si>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</si>
  <si>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</si>
  <si>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</si>
  <si>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</si>
  <si>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</si>
  <si>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</si>
  <si>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</si>
  <si>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</si>
  <si>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</si>
  <si>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</si>
  <si>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</si>
  <si>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</si>
  <si>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</si>
  <si>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</si>
  <si>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</si>
  <si>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</si>
  <si>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</si>
  <si>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</si>
  <si>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</si>
  <si>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</si>
  <si>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</si>
  <si>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</si>
  <si>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</si>
  <si>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</si>
  <si>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</si>
  <si>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</si>
  <si>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</si>
  <si>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</si>
  <si>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</si>
  <si>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</si>
  <si>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</si>
  <si>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</si>
  <si>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</si>
  <si>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</si>
  <si>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</si>
  <si>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</si>
  <si>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</si>
  <si>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</si>
  <si>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</si>
  <si>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</si>
  <si>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</si>
  <si>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</si>
  <si>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</si>
  <si>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</si>
  <si>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</si>
  <si>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</si>
  <si>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</si>
  <si>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</si>
  <si>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</si>
  <si>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</si>
  <si>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</si>
  <si>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</si>
  <si>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</si>
  <si>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</si>
  <si>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</si>
  <si>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</si>
  <si>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</si>
  <si>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</si>
  <si>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</si>
  <si>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</si>
  <si>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</si>
  <si>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</si>
  <si>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</si>
  <si>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</si>
  <si>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</si>
  <si>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</si>
  <si>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</si>
  <si>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</si>
  <si>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</si>
  <si>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</si>
  <si>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</si>
  <si>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</si>
  <si>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</si>
  <si>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</si>
  <si>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</si>
  <si>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</si>
  <si>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</si>
  <si>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</si>
  <si>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</si>
  <si>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</si>
  <si>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</si>
  <si>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</si>
  <si>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</si>
  <si>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</si>
  <si>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</si>
  <si>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</si>
  <si>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</si>
  <si>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</si>
  <si>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</si>
  <si>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</si>
  <si>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</si>
  <si>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</si>
  <si>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</si>
  <si>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</si>
  <si>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</si>
  <si>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</si>
  <si>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</si>
  <si>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</si>
  <si>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</si>
  <si>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</si>
  <si>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</si>
  <si>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</si>
  <si>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</si>
  <si>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</si>
  <si>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</si>
  <si>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</si>
  <si>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</si>
  <si>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</si>
  <si>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</si>
  <si>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</si>
  <si>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</si>
  <si>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</si>
  <si>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</si>
  <si>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</si>
  <si>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</si>
  <si>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</si>
  <si>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</si>
  <si>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</si>
  <si>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</si>
  <si>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</si>
  <si>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</si>
  <si>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</si>
  <si>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</si>
  <si>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</si>
  <si>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</si>
  <si>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</si>
  <si>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</si>
  <si>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</si>
  <si>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</si>
  <si>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</si>
  <si>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</si>
  <si>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</si>
  <si>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</si>
  <si>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</si>
  <si>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</si>
  <si>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</si>
  <si>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</si>
  <si>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</si>
  <si>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</si>
  <si>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</si>
  <si>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</si>
  <si>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</si>
  <si>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</si>
  <si>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</si>
  <si>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</si>
  <si>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</si>
  <si>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</si>
  <si>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</si>
  <si>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</si>
  <si>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</si>
  <si>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</si>
  <si>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</si>
  <si>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</si>
  <si>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</si>
  <si>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</si>
  <si>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</si>
  <si>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</si>
  <si>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</si>
  <si>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</si>
  <si>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</si>
  <si>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</si>
  <si>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</si>
  <si>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</si>
  <si>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</si>
  <si>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</si>
  <si>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</si>
  <si>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</si>
  <si>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</si>
  <si>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</si>
  <si>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</si>
  <si>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</si>
  <si>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</si>
  <si>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</si>
  <si>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</si>
  <si>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</si>
  <si>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</si>
  <si>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</si>
  <si>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</si>
  <si>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</si>
  <si>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</si>
  <si>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</si>
  <si>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</si>
  <si>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</si>
  <si>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</si>
  <si>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</si>
  <si>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</si>
  <si>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</si>
  <si>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</si>
  <si>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</si>
  <si>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</si>
  <si>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</si>
  <si>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</si>
  <si>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</si>
  <si>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</si>
  <si>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</si>
  <si>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</si>
  <si>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</si>
  <si>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</si>
  <si>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</si>
  <si>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</si>
  <si>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</si>
  <si>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</si>
  <si>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</si>
  <si>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</si>
  <si>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</si>
  <si>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</si>
  <si>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</si>
  <si>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</si>
  <si>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</si>
  <si>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</si>
  <si>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</si>
  <si>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</si>
  <si>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</si>
  <si>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</si>
  <si>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</si>
  <si>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</si>
  <si>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</si>
  <si>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</si>
  <si>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</si>
  <si>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</si>
  <si>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</si>
  <si>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</si>
  <si>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</si>
  <si>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</si>
  <si>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</si>
  <si>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</si>
  <si>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</si>
  <si>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</si>
  <si>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</si>
  <si>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</si>
  <si>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</si>
  <si>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</si>
  <si>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</si>
  <si>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</si>
  <si>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</si>
  <si>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</si>
  <si>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</si>
  <si>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</si>
  <si>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</si>
  <si>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</si>
  <si>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</si>
  <si>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</si>
  <si>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</si>
  <si>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</si>
  <si>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</si>
  <si>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</si>
  <si>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</si>
  <si>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</si>
  <si>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</si>
  <si>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</si>
  <si>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</si>
  <si>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</si>
  <si>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</si>
  <si>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</si>
  <si>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</si>
  <si>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</si>
  <si>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</si>
  <si>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</si>
  <si>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</si>
  <si>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</si>
  <si>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</si>
  <si>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</si>
  <si>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</si>
  <si>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</si>
  <si>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</si>
  <si>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</si>
  <si>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</si>
  <si>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</si>
  <si>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</si>
  <si>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</si>
  <si>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</si>
  <si>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</si>
  <si>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</si>
  <si>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</si>
  <si>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</si>
  <si>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</si>
  <si>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</si>
  <si>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</si>
  <si>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</si>
  <si>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</si>
  <si>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</si>
  <si>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</si>
  <si>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</si>
  <si>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</si>
  <si>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</si>
  <si>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</si>
  <si>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</si>
  <si>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</si>
  <si>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</si>
  <si>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</si>
  <si>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</si>
  <si>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</si>
  <si>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</si>
  <si>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</si>
  <si>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</si>
  <si>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</si>
  <si>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</si>
  <si>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</si>
  <si>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</si>
  <si>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</si>
  <si>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</si>
  <si>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</si>
  <si>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</si>
  <si>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</si>
  <si>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</si>
  <si>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</si>
  <si>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</si>
  <si>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</si>
  <si>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</si>
  <si>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</si>
  <si>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</si>
  <si>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</si>
  <si>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</si>
  <si>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</si>
  <si>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</si>
  <si>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</si>
  <si>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</si>
  <si>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</si>
  <si>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</si>
  <si>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</si>
  <si>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</si>
  <si>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</si>
  <si>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</si>
  <si>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</si>
  <si>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</si>
  <si>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</si>
  <si>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</si>
  <si>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</si>
  <si>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</si>
  <si>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</si>
  <si>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</si>
  <si>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</si>
  <si>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</si>
  <si>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</si>
  <si>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</si>
  <si>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</si>
  <si>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</si>
  <si>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</si>
  <si>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</si>
  <si>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</si>
  <si>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</si>
  <si>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</si>
  <si>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</si>
  <si>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</si>
  <si>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</si>
  <si>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</si>
  <si>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</si>
  <si>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</si>
  <si>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</si>
  <si>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</si>
  <si>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</si>
  <si>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</si>
  <si>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</si>
  <si>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</si>
  <si>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</si>
  <si>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</si>
  <si>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</si>
  <si>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</si>
  <si>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</si>
  <si>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</si>
  <si>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</si>
  <si>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</si>
  <si>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</si>
  <si>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</si>
  <si>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</si>
  <si>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</si>
  <si>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</si>
  <si>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</si>
  <si>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</si>
  <si>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</si>
  <si>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</si>
  <si>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</si>
  <si>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</si>
  <si>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</si>
  <si>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</si>
  <si>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</si>
  <si>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</si>
  <si>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</si>
  <si>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</si>
  <si>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</si>
  <si>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</si>
  <si>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</si>
  <si>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</si>
  <si>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</si>
  <si>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</si>
  <si>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</si>
  <si>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</si>
  <si>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</si>
  <si>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</si>
  <si>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</si>
  <si>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</si>
  <si>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</si>
  <si>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</si>
  <si>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</si>
  <si>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</si>
  <si>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</si>
  <si>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</si>
  <si>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</si>
  <si>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</si>
  <si>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</si>
  <si>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</si>
  <si>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</si>
  <si>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</si>
  <si>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</si>
  <si>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</si>
  <si>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</si>
  <si>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</si>
  <si>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</si>
  <si>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</si>
  <si>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</si>
  <si>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</si>
  <si>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</si>
  <si>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</si>
  <si>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</si>
  <si>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</si>
  <si>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</si>
  <si>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</si>
  <si>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</si>
  <si>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</si>
  <si>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</si>
  <si>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</si>
  <si>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</si>
  <si>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</si>
  <si>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</si>
  <si>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</si>
  <si>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</si>
  <si>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</si>
  <si>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</si>
  <si>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</si>
  <si>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</si>
  <si>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</si>
  <si>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</si>
  <si>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</si>
  <si>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</si>
  <si>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</si>
  <si>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</si>
  <si>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</si>
  <si>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</si>
  <si>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</si>
  <si>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</si>
  <si>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</si>
  <si>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</si>
  <si>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</si>
  <si>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</si>
  <si>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</si>
  <si>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</si>
  <si>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</si>
  <si>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</si>
  <si>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</si>
  <si>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</si>
  <si>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</si>
  <si>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</si>
  <si>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</si>
  <si>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</si>
  <si>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</si>
  <si>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</si>
  <si>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</si>
  <si>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</si>
  <si>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</si>
  <si>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</si>
  <si>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</si>
  <si>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</si>
  <si>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</si>
  <si>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</si>
  <si>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</si>
  <si>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</si>
  <si>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</si>
  <si>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</si>
  <si>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</si>
  <si>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</si>
  <si>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</si>
  <si>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</si>
  <si>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</si>
  <si>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</si>
  <si>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</si>
  <si>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</si>
  <si>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</si>
  <si>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</si>
  <si>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</si>
  <si>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</si>
  <si>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</si>
  <si>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</si>
  <si>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</si>
  <si>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</si>
  <si>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</si>
  <si>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</si>
  <si>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</si>
  <si>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</si>
  <si>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</si>
  <si>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</si>
  <si>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</si>
  <si>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</si>
  <si>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</si>
  <si>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</si>
  <si>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</si>
  <si>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</si>
  <si>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</si>
  <si>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</si>
  <si>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</si>
  <si>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</si>
  <si>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</si>
  <si>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</si>
  <si>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</si>
  <si>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</si>
  <si>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</si>
  <si>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</si>
  <si>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</si>
  <si>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</si>
  <si>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</si>
  <si>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</si>
  <si>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</si>
  <si>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</si>
  <si>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</si>
  <si>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</si>
  <si>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</si>
  <si>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</si>
  <si>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</si>
  <si>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</si>
  <si>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</si>
  <si>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</si>
  <si>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</si>
  <si>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</si>
  <si>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</si>
  <si>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</si>
  <si>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</si>
  <si>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</si>
  <si>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</si>
  <si>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</si>
  <si>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</si>
  <si>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</si>
  <si>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</si>
  <si>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</si>
  <si>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</si>
  <si>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</si>
  <si>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</si>
  <si>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</si>
  <si>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</si>
  <si>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</si>
  <si>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</si>
  <si>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</si>
  <si>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</si>
  <si>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</si>
  <si>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</si>
  <si>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</si>
  <si>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</si>
  <si>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</si>
  <si>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</si>
  <si>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</si>
  <si>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</si>
  <si>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</si>
  <si>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</si>
  <si>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</si>
  <si>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</si>
  <si>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</si>
  <si>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</si>
  <si>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</si>
  <si>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</si>
  <si>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</si>
  <si>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</si>
  <si>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</si>
  <si>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</si>
  <si>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</si>
  <si>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</si>
  <si>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</si>
  <si>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</si>
  <si>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</si>
  <si>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</si>
  <si>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</si>
  <si>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</si>
  <si>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</si>
  <si>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</si>
  <si>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</si>
  <si>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</si>
  <si>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</si>
  <si>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</si>
  <si>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</si>
  <si>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</si>
  <si>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</si>
  <si>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</si>
  <si>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</si>
  <si>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</si>
  <si>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</si>
  <si>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</si>
  <si>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</si>
  <si>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</si>
  <si>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</si>
  <si>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</si>
  <si>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</si>
  <si>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</si>
  <si>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</si>
  <si>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</si>
  <si>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</si>
  <si>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</si>
  <si>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</si>
  <si>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</si>
  <si>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</si>
  <si>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</si>
  <si>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</si>
  <si>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</si>
  <si>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</si>
  <si>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</si>
  <si>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</si>
  <si>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</si>
  <si>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</si>
  <si>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</si>
  <si>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</si>
  <si>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</si>
  <si>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</si>
  <si>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</si>
  <si>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</si>
  <si>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</si>
  <si>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</si>
  <si>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</si>
  <si>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</si>
  <si>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</si>
  <si>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</si>
  <si>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</si>
  <si>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</si>
  <si>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</si>
  <si>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</si>
  <si>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</si>
  <si>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</si>
  <si>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</si>
  <si>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</si>
  <si>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</si>
  <si>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</si>
  <si>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</si>
  <si>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</si>
  <si>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</si>
  <si>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</si>
  <si>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</si>
  <si>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</si>
  <si>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</si>
  <si>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</si>
  <si>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</si>
  <si>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</si>
  <si>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</si>
  <si>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</si>
  <si>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</si>
  <si>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</si>
  <si>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</si>
  <si>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</si>
  <si>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</si>
  <si>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</si>
  <si>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</si>
  <si>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</si>
  <si>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</si>
  <si>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</si>
  <si>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</si>
  <si>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</si>
  <si>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</si>
  <si>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</si>
  <si>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</si>
  <si>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</si>
  <si>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</si>
  <si>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</si>
  <si>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</si>
  <si>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</si>
  <si>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</si>
  <si>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</si>
  <si>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</si>
  <si>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</si>
  <si>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</si>
  <si>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</si>
  <si>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</si>
  <si>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</si>
  <si>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</si>
  <si>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</si>
  <si>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</si>
  <si>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</si>
  <si>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</si>
  <si>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</si>
  <si>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</si>
  <si>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</si>
  <si>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</si>
  <si>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</si>
  <si>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</si>
  <si>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</si>
  <si>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</si>
  <si>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</si>
  <si>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</si>
  <si>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</si>
  <si>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</si>
  <si>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</si>
  <si>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</si>
  <si>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</si>
  <si>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</si>
  <si>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</si>
  <si>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</si>
  <si>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</si>
  <si>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</si>
  <si>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</si>
  <si>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</si>
  <si>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</si>
  <si>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</si>
  <si>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</si>
  <si>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</si>
  <si>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</si>
  <si>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</si>
  <si>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</si>
  <si>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</si>
  <si>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</si>
  <si>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</si>
  <si>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</si>
  <si>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</si>
  <si>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</si>
  <si>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</si>
  <si>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</si>
  <si>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</si>
  <si>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</si>
  <si>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</si>
  <si>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</si>
  <si>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</si>
  <si>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</si>
  <si>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</si>
  <si>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</si>
  <si>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</si>
  <si>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</si>
  <si>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</si>
  <si>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</si>
  <si>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</si>
  <si>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</si>
  <si>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</si>
  <si>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</si>
  <si>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</si>
  <si>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</si>
  <si>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</si>
  <si>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</si>
  <si>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</si>
  <si>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</si>
  <si>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</si>
  <si>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</si>
  <si>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</si>
  <si>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</si>
  <si>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</si>
  <si>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</si>
  <si>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</si>
  <si>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</si>
  <si>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</si>
  <si>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</si>
  <si>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</si>
  <si>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</si>
  <si>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</si>
  <si>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</si>
  <si>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</si>
  <si>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</si>
  <si>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</si>
  <si>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</si>
  <si>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</si>
  <si>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</si>
  <si>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</si>
  <si>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</si>
  <si>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</si>
  <si>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</si>
  <si>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</si>
  <si>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</si>
  <si>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</si>
  <si>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</si>
  <si>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</si>
  <si>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</si>
  <si>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</si>
  <si>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</si>
  <si>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</si>
  <si>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</si>
  <si>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</si>
  <si>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</si>
  <si>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</si>
  <si>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</si>
  <si>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</si>
  <si>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</si>
  <si>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</si>
  <si>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</si>
  <si>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</si>
  <si>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</si>
  <si>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</si>
  <si>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</si>
  <si>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</si>
  <si>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</si>
  <si>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</si>
  <si>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</si>
  <si>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</si>
  <si>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</si>
  <si>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</si>
  <si>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</si>
  <si>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</si>
  <si>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</si>
  <si>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</si>
  <si>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</si>
  <si>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</si>
  <si>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</si>
  <si>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</si>
  <si>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</si>
  <si>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</si>
  <si>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</si>
  <si>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</si>
  <si>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</si>
  <si>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</si>
  <si>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</si>
  <si>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</si>
  <si>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</si>
  <si>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</si>
  <si>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</si>
  <si>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</si>
  <si>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</si>
  <si>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</si>
  <si>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</si>
  <si>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</si>
  <si>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</si>
  <si>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</si>
  <si>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</si>
  <si>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</si>
  <si>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</si>
  <si>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</si>
  <si>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</si>
  <si>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</si>
  <si>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</si>
  <si>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</si>
  <si>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</si>
  <si>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</si>
  <si>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</si>
  <si>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</si>
  <si>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</si>
  <si>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</si>
  <si>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</si>
  <si>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</si>
  <si>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</si>
  <si>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</si>
  <si>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</si>
  <si>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</si>
  <si>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</si>
  <si>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</si>
  <si>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</si>
  <si>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</si>
  <si>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</si>
  <si>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</si>
  <si>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</si>
  <si>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</si>
  <si>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</si>
  <si>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</si>
  <si>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</si>
  <si>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</si>
  <si>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</si>
  <si>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</si>
  <si>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</si>
  <si>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</si>
  <si>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</si>
  <si>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</si>
  <si>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</si>
  <si>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</si>
  <si>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</si>
  <si>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</si>
  <si>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</si>
  <si>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</si>
  <si>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</si>
  <si>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</si>
  <si>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</si>
  <si>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</si>
  <si>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</si>
  <si>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</si>
  <si>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</si>
  <si>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</si>
  <si>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</si>
  <si>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</si>
  <si>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</si>
  <si>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</si>
  <si>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</si>
  <si>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</si>
  <si>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</si>
  <si>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</si>
  <si>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</si>
  <si>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</si>
  <si>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</si>
  <si>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</si>
  <si>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</si>
  <si>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</si>
  <si>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</si>
  <si>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</si>
  <si>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</si>
  <si>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</si>
  <si>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</si>
  <si>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</si>
  <si>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</si>
  <si>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</si>
  <si>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</si>
  <si>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</si>
  <si>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</si>
  <si>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</si>
  <si>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</si>
  <si>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</si>
  <si>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</si>
  <si>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</si>
  <si>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</si>
  <si>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</si>
  <si>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</si>
  <si>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</si>
  <si>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</si>
  <si>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</si>
  <si>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</si>
  <si>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</si>
  <si>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</si>
  <si>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</si>
  <si>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</si>
  <si>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</si>
  <si>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</si>
  <si>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</si>
  <si>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</si>
  <si>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</si>
  <si>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</si>
  <si>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</si>
  <si>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</si>
  <si>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</si>
  <si>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</si>
  <si>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</si>
  <si>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</si>
  <si>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</si>
  <si>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</si>
  <si>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</si>
  <si>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</si>
  <si>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</si>
  <si>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</si>
  <si>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</si>
  <si>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</si>
  <si>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</si>
  <si>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</si>
  <si>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</si>
  <si>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</si>
  <si>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</si>
  <si>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</si>
  <si>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</si>
  <si>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</si>
  <si>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</si>
  <si>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</si>
  <si>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</si>
  <si>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</si>
  <si>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</si>
  <si>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</si>
  <si>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</si>
  <si>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</si>
  <si>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</si>
  <si>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</si>
  <si>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</si>
  <si>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</si>
  <si>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</si>
  <si>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</si>
  <si>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</si>
  <si>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</si>
  <si>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</si>
  <si>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</si>
  <si>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</si>
  <si>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</si>
  <si>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</si>
  <si>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</si>
  <si>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</si>
  <si>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</si>
  <si>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</si>
  <si>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</si>
  <si>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</si>
  <si>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</si>
  <si>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</si>
  <si>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</si>
  <si>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</si>
  <si>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</si>
  <si>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</si>
  <si>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</si>
  <si>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</si>
  <si>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</si>
  <si>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</si>
  <si>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</si>
  <si>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</si>
  <si>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</si>
  <si>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</si>
  <si>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</si>
  <si>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</si>
  <si>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</si>
  <si>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</si>
  <si>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</si>
  <si>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</si>
  <si>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</si>
  <si>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</si>
  <si>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</si>
  <si>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</si>
  <si>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</si>
  <si>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</si>
  <si>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</si>
  <si>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</si>
  <si>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</si>
  <si>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</si>
  <si>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</si>
  <si>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</si>
  <si>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</si>
  <si>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</si>
  <si>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</si>
  <si>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</si>
  <si>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</si>
  <si>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</si>
  <si>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</si>
  <si>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</si>
  <si>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</si>
  <si>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</si>
  <si>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</si>
  <si>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</si>
  <si>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</si>
  <si>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</si>
  <si>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</si>
  <si>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</si>
  <si>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</si>
  <si>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</si>
  <si>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</si>
  <si>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</si>
  <si>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</si>
  <si>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</si>
  <si>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</si>
  <si>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</si>
  <si>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</si>
  <si>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</si>
  <si>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</si>
  <si>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</si>
  <si>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</si>
  <si>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</si>
  <si>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</si>
  <si>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</si>
  <si>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</si>
  <si>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</si>
  <si>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</si>
  <si>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</si>
  <si>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</si>
  <si>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</si>
  <si>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</si>
  <si>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</si>
  <si>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</si>
  <si>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</si>
  <si>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</si>
  <si>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</si>
  <si>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</si>
  <si>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</si>
  <si>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</si>
  <si>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</si>
  <si>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</si>
  <si>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</si>
  <si>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</si>
  <si>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</si>
  <si>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</si>
  <si>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</si>
  <si>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</si>
  <si>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</si>
  <si>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</si>
  <si>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</si>
  <si>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</si>
  <si>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</si>
  <si>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</si>
  <si>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</si>
  <si>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</si>
  <si>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</si>
  <si>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</si>
  <si>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</si>
  <si>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</si>
  <si>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</si>
  <si>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</si>
  <si>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</si>
  <si>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</si>
  <si>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</si>
  <si>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</si>
  <si>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</si>
  <si>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</si>
  <si>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</si>
  <si>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</si>
  <si>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</si>
  <si>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</si>
  <si>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</si>
  <si>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</si>
  <si>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</si>
  <si>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</si>
  <si>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</si>
  <si>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</si>
  <si>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</si>
  <si>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</si>
  <si>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</si>
  <si>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</si>
  <si>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</si>
  <si>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</si>
  <si>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</si>
  <si>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</si>
  <si>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</si>
  <si>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</si>
  <si>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</si>
  <si>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</si>
  <si>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</si>
  <si>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</si>
  <si>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</si>
  <si>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</si>
  <si>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</si>
  <si>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</si>
  <si>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</si>
  <si>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</si>
  <si>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</si>
  <si>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</si>
  <si>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</si>
  <si>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</si>
  <si>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</si>
  <si>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</si>
  <si>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</si>
  <si>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</si>
  <si>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</si>
  <si>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</si>
  <si>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</si>
  <si>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</si>
  <si>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</si>
  <si>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</si>
  <si>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</si>
  <si>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</si>
  <si>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</si>
  <si>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</si>
  <si>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</si>
  <si>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</si>
  <si>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</si>
  <si>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</si>
  <si>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</si>
  <si>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</si>
  <si>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</si>
  <si>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</si>
  <si>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</si>
  <si>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</si>
  <si>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</si>
  <si>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</si>
  <si>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</si>
  <si>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</si>
  <si>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</si>
  <si>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</si>
  <si>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</si>
  <si>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</si>
  <si>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</si>
  <si>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</si>
  <si>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</si>
  <si>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</si>
  <si>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</si>
  <si>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</si>
  <si>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</si>
  <si>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</si>
  <si>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</si>
  <si>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</si>
  <si>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</si>
  <si>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</si>
  <si>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</si>
  <si>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</si>
  <si>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</si>
  <si>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</si>
  <si>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</si>
  <si>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</si>
  <si>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</si>
  <si>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</si>
  <si>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</si>
  <si>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</si>
  <si>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</si>
  <si>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</si>
  <si>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</si>
  <si>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</si>
  <si>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</si>
  <si>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</si>
  <si>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</si>
  <si>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</si>
  <si>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</si>
  <si>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</si>
  <si>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</si>
  <si>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</si>
  <si>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</si>
  <si>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</si>
  <si>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</si>
  <si>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</si>
  <si>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</si>
  <si>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</si>
  <si>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</si>
  <si>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</si>
  <si>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</si>
  <si>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</si>
  <si>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</si>
  <si>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</si>
  <si>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</si>
  <si>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</si>
  <si>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</si>
  <si>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</si>
  <si>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</si>
  <si>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</si>
  <si>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</si>
  <si>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</si>
  <si>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</si>
  <si>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</si>
  <si>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</si>
  <si>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</si>
  <si>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</si>
  <si>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</si>
  <si>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</si>
  <si>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</si>
  <si>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</si>
  <si>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</si>
  <si>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</si>
  <si>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</si>
  <si>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</si>
  <si>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</si>
  <si>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</si>
  <si>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</si>
  <si>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</si>
  <si>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</si>
  <si>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</si>
  <si>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</si>
  <si>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</si>
  <si>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</si>
  <si>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</si>
  <si>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</si>
  <si>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</si>
  <si>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</si>
  <si>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</si>
  <si>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</si>
  <si>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</si>
  <si>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</si>
  <si>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</si>
  <si>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</si>
  <si>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</si>
  <si>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</si>
  <si>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</si>
  <si>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</si>
  <si>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</si>
  <si>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</si>
  <si>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</si>
  <si>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</si>
  <si>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</si>
  <si>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</si>
  <si>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</si>
  <si>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</si>
  <si>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</si>
  <si>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</si>
  <si>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</si>
  <si>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</si>
  <si>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</si>
  <si>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</si>
  <si>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</si>
  <si>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</si>
  <si>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</si>
  <si>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</si>
  <si>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</si>
  <si>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</si>
  <si>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</si>
  <si>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</si>
  <si>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</si>
  <si>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</si>
  <si>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</si>
  <si>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</si>
  <si>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</si>
  <si>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</si>
  <si>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</si>
  <si>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</si>
  <si>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</si>
  <si>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</si>
  <si>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</si>
  <si>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</si>
  <si>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</si>
  <si>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</si>
  <si>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</si>
  <si>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</si>
  <si>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</si>
  <si>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</si>
  <si>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</si>
  <si>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</si>
  <si>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</si>
  <si>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</si>
  <si>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</si>
  <si>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</si>
  <si>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</si>
  <si>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</si>
  <si>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</si>
  <si>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</si>
  <si>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</si>
  <si>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</si>
  <si>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</si>
  <si>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</si>
  <si>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</si>
  <si>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</si>
  <si>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</si>
  <si>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</si>
  <si>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</si>
  <si>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</si>
  <si>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</si>
  <si>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</si>
  <si>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</si>
  <si>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</si>
  <si>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</si>
  <si>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</si>
  <si>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</si>
  <si>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</si>
  <si>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</si>
  <si>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</si>
  <si>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</si>
  <si>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</si>
  <si>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</si>
  <si>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</si>
  <si>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</si>
  <si>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</si>
  <si>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</si>
  <si>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</si>
  <si>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</si>
  <si>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</si>
  <si>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</si>
  <si>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</si>
  <si>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</si>
  <si>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</si>
  <si>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</si>
  <si>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</si>
  <si>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</si>
  <si>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</si>
  <si>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</si>
  <si>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</si>
  <si>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</si>
  <si>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</si>
  <si>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</si>
  <si>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</si>
  <si>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</si>
  <si>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</si>
  <si>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</si>
  <si>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</si>
  <si>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</si>
  <si>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</si>
  <si>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</si>
  <si>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</si>
  <si>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</si>
  <si>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</si>
  <si>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</si>
  <si>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</si>
  <si>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</si>
  <si>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</si>
  <si>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</si>
  <si>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</si>
  <si>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</si>
  <si>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</si>
  <si>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</si>
  <si>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</si>
  <si>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</si>
  <si>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</si>
  <si>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</si>
  <si>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</si>
  <si>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</si>
  <si>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</si>
  <si>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</si>
  <si>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</si>
  <si>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</si>
  <si>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</si>
  <si>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</si>
  <si>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</si>
  <si>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</si>
  <si>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</si>
  <si>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</si>
  <si>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</si>
  <si>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</si>
  <si>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</si>
  <si>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</si>
  <si>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</si>
  <si>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</si>
  <si>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</si>
  <si>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</si>
  <si>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</si>
  <si>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</si>
  <si>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</si>
  <si>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</si>
  <si>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</si>
  <si>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</si>
  <si>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</si>
  <si>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</si>
  <si>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</si>
  <si>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</si>
  <si>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</si>
  <si>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</si>
  <si>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</si>
  <si>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</si>
  <si>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</si>
  <si>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</si>
  <si>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</si>
  <si>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</si>
  <si>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</si>
  <si>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</si>
  <si>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</si>
  <si>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</si>
  <si>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</si>
  <si>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</si>
  <si>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</si>
  <si>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</si>
  <si>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</si>
  <si>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</si>
  <si>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</si>
  <si>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</si>
  <si>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</si>
  <si>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</si>
  <si>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</si>
  <si>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</si>
  <si>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</si>
  <si>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</si>
  <si>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</si>
  <si>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</si>
  <si>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</si>
  <si>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</si>
  <si>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</si>
  <si>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</si>
  <si>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</si>
  <si>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</si>
  <si>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</si>
  <si>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</si>
  <si>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</si>
  <si>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</si>
  <si>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</si>
  <si>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</si>
  <si>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</si>
  <si>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</si>
  <si>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</si>
  <si>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</si>
  <si>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</si>
  <si>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</si>
  <si>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</si>
  <si>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</si>
  <si>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</si>
  <si>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</si>
  <si>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</si>
  <si>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</si>
  <si>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</si>
  <si>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</si>
  <si>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</si>
  <si>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</si>
  <si>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</si>
  <si>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</si>
  <si>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</si>
  <si>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</si>
  <si>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</si>
  <si>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</si>
  <si>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</si>
  <si>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</si>
  <si>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</si>
  <si>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</si>
  <si>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</si>
  <si>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</si>
  <si>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</si>
  <si>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</si>
  <si>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</si>
  <si>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</si>
  <si>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</si>
  <si>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</si>
  <si>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</si>
  <si>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</si>
  <si>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</si>
  <si>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</si>
  <si>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</si>
  <si>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</si>
  <si>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</si>
  <si>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</si>
  <si>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</si>
  <si>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</si>
  <si>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</si>
  <si>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</si>
  <si>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</si>
  <si>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</si>
  <si>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</si>
  <si>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</si>
  <si>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</si>
  <si>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</si>
  <si>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</si>
  <si>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</si>
  <si>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</si>
  <si>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</si>
  <si>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</si>
  <si>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</si>
  <si>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</si>
  <si>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</si>
  <si>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</si>
  <si>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</si>
  <si>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</si>
  <si>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</si>
  <si>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</si>
  <si>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</si>
  <si>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</si>
  <si>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</si>
  <si>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</si>
  <si>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</si>
  <si>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</si>
  <si>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</si>
  <si>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</si>
  <si>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</si>
  <si>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</si>
  <si>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</si>
  <si>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</si>
  <si>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</si>
  <si>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</si>
  <si>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</si>
  <si>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</si>
  <si>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</si>
  <si>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</si>
  <si>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</si>
  <si>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</si>
  <si>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</si>
  <si>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</si>
  <si>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</si>
  <si>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</si>
  <si>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</si>
  <si>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</si>
  <si>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</si>
  <si>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</si>
  <si>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</si>
  <si>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</si>
  <si>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</si>
  <si>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</si>
  <si>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</si>
  <si>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</si>
  <si>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</si>
  <si>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</si>
  <si>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</si>
  <si>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</si>
  <si>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</si>
  <si>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</si>
  <si>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</si>
  <si>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</si>
  <si>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</si>
  <si>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</si>
  <si>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</si>
  <si>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</si>
  <si>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</si>
  <si>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</si>
  <si>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</si>
  <si>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</si>
  <si>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</si>
  <si>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</si>
  <si>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</si>
  <si>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</si>
  <si>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</si>
  <si>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</si>
  <si>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</si>
  <si>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</si>
  <si>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</si>
  <si>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</si>
  <si>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</si>
  <si>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</si>
  <si>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</si>
  <si>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</si>
  <si>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</si>
  <si>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</si>
  <si>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</si>
  <si>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</si>
  <si>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</si>
  <si>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</si>
  <si>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</si>
  <si>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</si>
  <si>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</si>
  <si>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</si>
  <si>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</si>
  <si>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</si>
  <si>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</si>
  <si>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</si>
  <si>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</si>
  <si>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</si>
  <si>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</si>
  <si>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</si>
  <si>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</si>
  <si>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</si>
  <si>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</si>
  <si>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</si>
  <si>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</si>
  <si>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</si>
  <si>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</si>
  <si>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</si>
  <si>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</si>
  <si>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</si>
  <si>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</si>
  <si>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</si>
  <si>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</si>
  <si>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</si>
  <si>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</si>
  <si>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</si>
  <si>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</si>
  <si>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</si>
  <si>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</si>
  <si>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</si>
  <si>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</si>
  <si>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</si>
  <si>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</si>
  <si>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</si>
  <si>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</si>
  <si>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</si>
  <si>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</si>
  <si>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</si>
  <si>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</si>
  <si>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</si>
  <si>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</si>
  <si>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</si>
  <si>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</si>
  <si>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</si>
  <si>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</si>
  <si>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</si>
  <si>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</si>
  <si>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</si>
  <si>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</si>
  <si>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</si>
  <si>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</si>
  <si>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</si>
  <si>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</si>
  <si>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</si>
  <si>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</si>
  <si>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</si>
  <si>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</si>
  <si>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</si>
  <si>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</si>
  <si>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</si>
  <si>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</si>
  <si>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</si>
  <si>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</si>
  <si>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</si>
  <si>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</si>
  <si>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</si>
  <si>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</si>
  <si>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</si>
  <si>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</si>
  <si>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</si>
  <si>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</si>
  <si>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</si>
  <si>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</si>
  <si>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</si>
  <si>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</si>
  <si>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</si>
  <si>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</si>
  <si>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</si>
  <si>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</si>
  <si>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</si>
  <si>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</si>
  <si>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</si>
  <si>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</si>
  <si>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</si>
  <si>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</si>
  <si>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</si>
  <si>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</si>
  <si>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</si>
  <si>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</si>
  <si>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</si>
  <si>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</si>
  <si>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</si>
  <si>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</si>
  <si>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</si>
  <si>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</si>
  <si>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</si>
  <si>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</si>
  <si>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</si>
  <si>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</si>
  <si>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</si>
  <si>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</si>
  <si>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</si>
  <si>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</si>
  <si>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</si>
  <si>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</si>
  <si>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</si>
  <si>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</si>
  <si>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</si>
  <si>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</si>
  <si>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</si>
  <si>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</si>
  <si>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</si>
  <si>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</si>
  <si>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</si>
  <si>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</si>
  <si>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</si>
  <si>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</si>
  <si>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</si>
  <si>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</si>
  <si>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</si>
  <si>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</si>
  <si>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</si>
  <si>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</si>
  <si>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</si>
  <si>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</si>
  <si>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</si>
  <si>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</si>
  <si>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</si>
  <si>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</si>
  <si>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</si>
  <si>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</si>
  <si>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</si>
  <si>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</si>
  <si>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</si>
  <si>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</si>
  <si>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</si>
  <si>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</si>
  <si>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</si>
  <si>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</si>
  <si>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</si>
  <si>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</si>
  <si>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</si>
  <si>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</si>
  <si>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</si>
  <si>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</si>
  <si>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</si>
  <si>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</si>
  <si>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</si>
  <si>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</si>
  <si>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</si>
  <si>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</si>
  <si>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</si>
  <si>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</si>
  <si>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</si>
  <si>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</si>
  <si>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</si>
  <si>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</si>
  <si>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</si>
  <si>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</si>
  <si>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</si>
  <si>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</si>
  <si>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</si>
  <si>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</si>
  <si>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</si>
  <si>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</si>
  <si>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</si>
  <si>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</si>
  <si>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</si>
  <si>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</si>
  <si>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</si>
  <si>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</si>
  <si>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</si>
  <si>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</si>
  <si>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</si>
  <si>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</si>
  <si>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</si>
  <si>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</si>
  <si>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</si>
  <si>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</si>
  <si>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</si>
  <si>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</si>
  <si>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</si>
  <si>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</si>
  <si>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</si>
  <si>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</si>
  <si>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</si>
  <si>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</si>
  <si>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</si>
  <si>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</si>
  <si>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</si>
  <si>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</si>
  <si>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</si>
  <si>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</si>
  <si>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</si>
  <si>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</si>
  <si>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</si>
  <si>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</si>
  <si>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</si>
  <si>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</si>
  <si>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</si>
  <si>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</si>
  <si>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</si>
  <si>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</si>
  <si>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</si>
  <si>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</si>
  <si>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</si>
  <si>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</si>
  <si>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</si>
  <si>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</si>
  <si>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</si>
  <si>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</si>
  <si>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</si>
  <si>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</si>
  <si>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</si>
  <si>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</si>
  <si>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</si>
  <si>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</si>
  <si>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</si>
  <si>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</si>
  <si>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</si>
  <si>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</si>
  <si>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</si>
  <si>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</si>
  <si>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</si>
  <si>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</si>
  <si>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</si>
  <si>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</si>
  <si>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</si>
  <si>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</si>
  <si>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</si>
  <si>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</si>
  <si>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</si>
  <si>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</si>
  <si>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</si>
  <si>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</si>
  <si>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</si>
  <si>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</si>
  <si>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</si>
  <si>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</si>
  <si>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</si>
  <si>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</si>
  <si>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</si>
  <si>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</si>
  <si>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</si>
  <si>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</si>
  <si>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</si>
  <si>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</si>
  <si>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</si>
  <si>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</si>
  <si>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</si>
  <si>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</si>
  <si>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</si>
  <si>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</si>
  <si>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</si>
  <si>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</si>
  <si>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</si>
  <si>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</si>
  <si>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</si>
  <si>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</si>
  <si>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</si>
  <si>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</si>
  <si>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</si>
  <si>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</si>
  <si>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</si>
  <si>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</si>
  <si>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</si>
  <si>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</si>
  <si>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</si>
  <si>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</si>
  <si>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</si>
  <si>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</si>
  <si>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</si>
  <si>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</si>
  <si>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</si>
  <si>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</si>
  <si>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</si>
  <si>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</si>
  <si>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</si>
  <si>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</si>
  <si>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</si>
  <si>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</si>
  <si>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</si>
  <si>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</si>
  <si>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</si>
  <si>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</si>
  <si>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</si>
  <si>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</si>
  <si>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</si>
  <si>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</si>
  <si>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</si>
  <si>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</si>
  <si>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</si>
  <si>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</si>
  <si>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</si>
  <si>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</si>
  <si>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</si>
  <si>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</si>
  <si>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</si>
  <si>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</si>
  <si>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</si>
  <si>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</si>
  <si>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</si>
  <si>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</si>
  <si>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</si>
  <si>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</si>
  <si>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</si>
  <si>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</si>
  <si>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</si>
  <si>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</si>
  <si>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</si>
  <si>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</si>
  <si>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</si>
  <si>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</si>
  <si>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</si>
  <si>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</si>
  <si>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</si>
  <si>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</si>
  <si>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</si>
  <si>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</si>
  <si>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</si>
  <si>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</si>
  <si>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</si>
  <si>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</si>
  <si>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</si>
  <si>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</si>
  <si>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</si>
  <si>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</si>
  <si>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</si>
  <si>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</si>
  <si>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</si>
  <si>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</si>
  <si>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</si>
  <si>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</si>
  <si>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</si>
  <si>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</si>
  <si>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</si>
  <si>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</si>
  <si>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</si>
  <si>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</si>
  <si>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</si>
  <si>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</si>
  <si>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</si>
  <si>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</si>
  <si>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</si>
  <si>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</si>
  <si>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</si>
  <si>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</si>
  <si>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</si>
  <si>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</si>
  <si>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</si>
  <si>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</si>
  <si>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</si>
  <si>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</si>
  <si>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</si>
  <si>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</si>
  <si>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</si>
  <si>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</si>
  <si>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</si>
  <si>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</si>
  <si>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</si>
  <si>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</si>
  <si>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</si>
  <si>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</si>
  <si>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</si>
  <si>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</si>
  <si>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</si>
  <si>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</si>
  <si>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</si>
  <si>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</si>
  <si>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</si>
  <si>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</si>
  <si>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</si>
  <si>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</si>
  <si>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</si>
  <si>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</si>
  <si>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</si>
  <si>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</si>
  <si>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</si>
  <si>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</si>
  <si>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</si>
  <si>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</si>
  <si>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</si>
  <si>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</si>
  <si>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</si>
  <si>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</si>
  <si>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</si>
  <si>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</si>
  <si>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</si>
  <si>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</si>
  <si>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</si>
  <si>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</si>
  <si>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</si>
  <si>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</si>
  <si>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</si>
  <si>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</si>
  <si>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</si>
  <si>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</si>
  <si>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</si>
  <si>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</si>
  <si>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</si>
  <si>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</si>
  <si>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</si>
  <si>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</si>
  <si>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</si>
  <si>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</si>
  <si>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</si>
  <si>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</si>
  <si>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</si>
  <si>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</si>
  <si>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</si>
  <si>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</si>
  <si>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</si>
  <si>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</si>
  <si>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</si>
  <si>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</si>
  <si>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</si>
  <si>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</si>
  <si>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</si>
  <si>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</si>
  <si>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</si>
  <si>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</si>
  <si>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</si>
  <si>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</si>
  <si>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</si>
  <si>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</si>
  <si>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</si>
  <si>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</si>
  <si>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</si>
  <si>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</si>
  <si>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</si>
  <si>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</si>
  <si>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</si>
  <si>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</si>
  <si>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</si>
  <si>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</si>
  <si>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</si>
  <si>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</si>
  <si>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</si>
  <si>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</si>
  <si>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</si>
  <si>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</si>
  <si>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</si>
  <si>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</si>
  <si>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</si>
  <si>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</si>
  <si>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</si>
  <si>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</si>
  <si>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</si>
  <si>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</si>
  <si>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</si>
  <si>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</si>
  <si>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</si>
  <si>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</si>
  <si>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</si>
  <si>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</si>
  <si>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</si>
  <si>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</si>
  <si>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</si>
  <si>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</si>
  <si>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</si>
  <si>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</si>
  <si>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</si>
  <si>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</si>
  <si>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</si>
  <si>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</si>
  <si>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</si>
  <si>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</si>
  <si>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</si>
  <si>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</si>
  <si>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</si>
  <si>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</si>
  <si>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</si>
  <si>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</si>
  <si>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</si>
  <si>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</si>
  <si>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</si>
  <si>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</si>
  <si>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</si>
  <si>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</si>
  <si>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</si>
  <si>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</si>
  <si>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</si>
  <si>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</si>
  <si>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</si>
  <si>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</si>
  <si>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</si>
  <si>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</si>
  <si>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</si>
  <si>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</si>
  <si>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</si>
  <si>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</si>
  <si>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</si>
  <si>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</si>
  <si>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</si>
  <si>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</si>
  <si>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</si>
  <si>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</si>
  <si>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</si>
  <si>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</si>
  <si>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</si>
  <si>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</si>
  <si>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</si>
  <si>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</si>
  <si>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</si>
  <si>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</si>
  <si>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</si>
  <si>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</si>
  <si>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</si>
  <si>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</si>
  <si>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</si>
  <si>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</si>
  <si>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</si>
  <si>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</si>
  <si>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</si>
  <si>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</si>
  <si>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</si>
  <si>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</si>
  <si>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</si>
  <si>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</si>
  <si>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</si>
  <si>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</si>
  <si>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</si>
  <si>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</si>
  <si>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</si>
  <si>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</si>
  <si>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</si>
  <si>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</si>
  <si>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</si>
  <si>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</si>
  <si>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</si>
  <si>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</si>
  <si>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</si>
  <si>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</si>
  <si>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</si>
  <si>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</si>
  <si>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</si>
  <si>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</si>
  <si>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</si>
  <si>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</si>
  <si>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</si>
  <si>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</si>
  <si>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</si>
  <si>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</si>
  <si>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</si>
  <si>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</si>
  <si>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</si>
  <si>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</si>
  <si>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</si>
  <si>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</si>
  <si>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</si>
  <si>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</si>
  <si>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</si>
  <si>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</si>
  <si>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</si>
  <si>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</si>
  <si>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</si>
  <si>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</si>
  <si>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</si>
  <si>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</si>
  <si>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</si>
  <si>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</si>
  <si>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</si>
  <si>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</si>
  <si>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</si>
  <si>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</si>
  <si>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</si>
  <si>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</si>
  <si>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</si>
  <si>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</si>
  <si>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</si>
  <si>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</si>
  <si>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</si>
  <si>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</si>
  <si>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</si>
  <si>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</si>
  <si>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</si>
  <si>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</si>
  <si>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</si>
  <si>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</si>
  <si>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</si>
  <si>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</si>
  <si>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</si>
  <si>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</si>
  <si>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</si>
  <si>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</si>
  <si>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</si>
  <si>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</si>
  <si>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</si>
  <si>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</si>
  <si>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</si>
  <si>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</si>
  <si>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</si>
  <si>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</si>
  <si>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</si>
  <si>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</si>
  <si>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</si>
  <si>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</si>
  <si>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</si>
  <si>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</si>
  <si>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</si>
  <si>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</si>
  <si>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</si>
  <si>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</si>
  <si>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</si>
  <si>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</si>
  <si>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</si>
  <si>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</si>
  <si>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</si>
  <si>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</si>
  <si>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</si>
  <si>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</si>
  <si>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</si>
  <si>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</si>
  <si>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</si>
  <si>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</si>
  <si>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</si>
  <si>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</si>
  <si>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</si>
  <si>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</si>
  <si>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</si>
  <si>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</si>
  <si>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</si>
  <si>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</si>
  <si>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</si>
  <si>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</si>
  <si>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</si>
  <si>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</si>
  <si>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</si>
  <si>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</si>
  <si>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</si>
  <si>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</si>
  <si>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</si>
  <si>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</si>
  <si>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</si>
  <si>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</si>
  <si>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</si>
  <si>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</si>
  <si>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</si>
  <si>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</si>
  <si>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</si>
  <si>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</si>
  <si>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</si>
  <si>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</si>
  <si>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</si>
  <si>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</si>
  <si>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</si>
  <si>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</si>
  <si>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</si>
  <si>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</si>
  <si>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</si>
  <si>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</si>
  <si>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</si>
  <si>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</si>
  <si>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</si>
  <si>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</si>
  <si>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</si>
  <si>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</si>
  <si>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</si>
  <si>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</si>
  <si>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</si>
  <si>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</si>
  <si>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</si>
  <si>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</si>
  <si>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</si>
  <si>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</si>
  <si>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</si>
  <si>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</si>
  <si>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</si>
  <si>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</si>
  <si>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</si>
  <si>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</si>
  <si>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</si>
  <si>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</si>
  <si>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</si>
  <si>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</si>
  <si>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</si>
  <si>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</si>
  <si>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</si>
  <si>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</si>
  <si>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</si>
  <si>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</si>
  <si>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</si>
  <si>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</si>
  <si>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</si>
  <si>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</si>
  <si>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</si>
  <si>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</si>
  <si>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</si>
  <si>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</si>
  <si>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</si>
  <si>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</si>
  <si>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</si>
  <si>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</si>
  <si>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</si>
  <si>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</si>
  <si>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</si>
  <si>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</si>
  <si>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</si>
  <si>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</si>
  <si>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</si>
  <si>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</si>
  <si>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</si>
  <si>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</si>
  <si>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</si>
  <si>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</si>
  <si>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</si>
  <si>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</si>
  <si>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</si>
  <si>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</si>
  <si>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</si>
  <si>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</si>
  <si>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</si>
  <si>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</si>
  <si>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</si>
  <si>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</si>
  <si>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</si>
  <si>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</si>
  <si>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</si>
  <si>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</si>
  <si>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</si>
  <si>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</si>
  <si>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</si>
  <si>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</si>
  <si>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</si>
  <si>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</si>
  <si>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</si>
  <si>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</si>
  <si>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</si>
  <si>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</si>
  <si>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</si>
  <si>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</si>
  <si>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</si>
  <si>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</si>
  <si>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</si>
  <si>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</si>
  <si>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</si>
  <si>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</si>
  <si>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</si>
  <si>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</si>
  <si>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</si>
  <si>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</si>
  <si>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</si>
  <si>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</si>
  <si>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</si>
  <si>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</si>
  <si>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</si>
  <si>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</si>
  <si>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</si>
  <si>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</si>
  <si>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</si>
  <si>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</si>
  <si>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</si>
  <si>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</si>
  <si>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</si>
  <si>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</si>
  <si>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</si>
  <si>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</si>
  <si>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</si>
  <si>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</si>
  <si>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</si>
  <si>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</si>
  <si>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</si>
  <si>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</si>
  <si>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</si>
  <si>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</si>
  <si>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</si>
  <si>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</si>
  <si>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</si>
  <si>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</si>
  <si>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</si>
  <si>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</si>
  <si>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</si>
  <si>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</si>
  <si>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</si>
  <si>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</si>
  <si>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</si>
  <si>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</si>
  <si>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</si>
  <si>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</si>
  <si>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</si>
  <si>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</si>
  <si>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</si>
  <si>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</si>
  <si>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</si>
  <si>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</si>
  <si>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</si>
  <si>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</si>
  <si>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</si>
  <si>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</si>
  <si>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</si>
  <si>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</si>
  <si>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</si>
  <si>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</si>
  <si>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</si>
  <si>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</si>
  <si>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</si>
  <si>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</si>
  <si>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</si>
  <si>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</si>
  <si>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</si>
  <si>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</si>
  <si>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</si>
  <si>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</si>
  <si>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</si>
  <si>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</si>
  <si>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</si>
  <si>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</si>
  <si>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</si>
  <si>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</si>
  <si>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</si>
  <si>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</si>
  <si>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</si>
  <si>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</si>
  <si>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</si>
  <si>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</si>
  <si>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</si>
  <si>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</si>
  <si>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</si>
  <si>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</si>
  <si>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</si>
  <si>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</si>
  <si>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</si>
  <si>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</si>
  <si>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</si>
  <si>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</si>
  <si>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</si>
  <si>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</si>
  <si>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</si>
  <si>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</si>
  <si>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</si>
  <si>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</si>
  <si>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</si>
  <si>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</si>
  <si>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</si>
  <si>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</si>
  <si>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</si>
  <si>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</si>
  <si>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</si>
  <si>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</si>
  <si>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</si>
  <si>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</si>
  <si>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</si>
  <si>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</si>
  <si>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</si>
  <si>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</si>
  <si>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</si>
  <si>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</si>
  <si>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</si>
  <si>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</si>
  <si>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</si>
  <si>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</si>
  <si>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</si>
  <si>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</si>
  <si>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</si>
  <si>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</si>
  <si>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</si>
  <si>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</si>
  <si>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</si>
  <si>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</si>
  <si>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</si>
  <si>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</si>
  <si>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</si>
  <si>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</si>
  <si>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</si>
  <si>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</si>
  <si>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</si>
  <si>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</si>
  <si>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</si>
  <si>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</si>
  <si>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</si>
  <si>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</si>
  <si>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</si>
  <si>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</si>
  <si>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</si>
  <si>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</si>
  <si>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</si>
  <si>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</si>
  <si>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</si>
  <si>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</si>
  <si>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</si>
  <si>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</si>
  <si>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</si>
  <si>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</si>
  <si>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</si>
  <si>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</si>
  <si>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</si>
  <si>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</si>
  <si>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</si>
  <si>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</si>
  <si>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</si>
  <si>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</si>
  <si>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</si>
  <si>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</si>
  <si>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</si>
  <si>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</si>
  <si>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</si>
  <si>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</si>
  <si>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</si>
  <si>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</si>
  <si>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</si>
  <si>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</si>
  <si>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</si>
  <si>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</si>
  <si>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</si>
  <si>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</si>
  <si>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</si>
  <si>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</si>
  <si>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</si>
  <si>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</si>
  <si>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</si>
  <si>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</si>
  <si>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</si>
  <si>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</si>
  <si>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</si>
  <si>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</si>
  <si>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</si>
  <si>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</si>
  <si>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</si>
  <si>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</si>
  <si>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</si>
  <si>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</si>
  <si>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</si>
  <si>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</si>
  <si>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</si>
  <si>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</si>
  <si>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</si>
  <si>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</si>
  <si>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</si>
  <si>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</si>
  <si>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</si>
  <si>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</si>
  <si>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</si>
  <si>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</si>
  <si>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</si>
  <si>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</si>
  <si>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</si>
  <si>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</si>
  <si>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</si>
  <si>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</si>
  <si>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</si>
  <si>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</si>
  <si>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</si>
  <si>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</si>
  <si>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</si>
  <si>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</si>
  <si>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</si>
  <si>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</si>
  <si>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</si>
  <si>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</si>
  <si>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</si>
  <si>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</si>
  <si>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</si>
  <si>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</si>
  <si>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</si>
  <si>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</si>
  <si>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</si>
  <si>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</si>
  <si>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</si>
  <si>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</si>
  <si>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</si>
  <si>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</si>
  <si>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</si>
  <si>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</si>
  <si>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</si>
  <si>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</si>
  <si>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</si>
  <si>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</si>
  <si>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</si>
  <si>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</si>
  <si>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</si>
  <si>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</si>
  <si>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</si>
  <si>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</si>
  <si>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</si>
  <si>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</si>
  <si>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</si>
  <si>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</si>
  <si>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</si>
  <si>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</si>
  <si>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</si>
  <si>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</si>
  <si>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</si>
  <si>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</si>
  <si>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</si>
  <si>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</si>
  <si>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</si>
  <si>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</si>
  <si>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</si>
  <si>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</si>
  <si>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</si>
  <si>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</si>
  <si>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</si>
  <si>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</si>
  <si>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</si>
  <si>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</si>
  <si>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</si>
  <si>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</si>
  <si>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</si>
  <si>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</si>
  <si>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</si>
  <si>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</si>
  <si>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</si>
  <si>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</si>
  <si>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</si>
  <si>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</si>
  <si>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</si>
  <si>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</si>
  <si>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</si>
  <si>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</si>
  <si>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</si>
  <si>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</si>
  <si>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</si>
  <si>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</si>
  <si>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</si>
  <si>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</si>
  <si>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</si>
  <si>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</si>
  <si>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</si>
  <si>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</si>
  <si>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</si>
  <si>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</si>
  <si>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</si>
  <si>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</si>
  <si>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</si>
  <si>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</si>
  <si>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</si>
  <si>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</si>
  <si>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</si>
  <si>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</si>
  <si>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</si>
  <si>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</si>
  <si>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</si>
  <si>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</si>
  <si>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</si>
  <si>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</si>
  <si>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</si>
  <si>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</si>
  <si>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</si>
  <si>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</si>
  <si>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</si>
  <si>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</si>
  <si>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</si>
  <si>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</si>
  <si>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</si>
  <si>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</si>
  <si>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</si>
  <si>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</si>
  <si>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</si>
  <si>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</si>
  <si>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</si>
  <si>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</si>
  <si>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</si>
  <si>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</si>
  <si>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</si>
  <si>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</si>
  <si>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</si>
  <si>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</si>
  <si>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</si>
  <si>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</si>
  <si>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</si>
  <si>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</si>
  <si>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</si>
  <si>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</si>
  <si>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</si>
  <si>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</si>
  <si>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</si>
  <si>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</si>
  <si>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</si>
  <si>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</si>
  <si>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</si>
  <si>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</si>
  <si>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</si>
  <si>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</si>
  <si>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</si>
  <si>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</si>
  <si>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</si>
  <si>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</si>
  <si>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</si>
  <si>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</si>
  <si>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</si>
  <si>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</si>
  <si>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</si>
  <si>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</si>
  <si>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</si>
  <si>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</si>
  <si>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</si>
  <si>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</si>
  <si>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</si>
  <si>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</si>
  <si>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</si>
  <si>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</si>
  <si>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</si>
  <si>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</si>
  <si>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</si>
  <si>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</si>
  <si>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</si>
  <si>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</si>
  <si>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</si>
  <si>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</si>
  <si>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</si>
  <si>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</si>
  <si>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</si>
  <si>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</si>
  <si>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</si>
  <si>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</si>
  <si>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</si>
  <si>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</si>
  <si>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</si>
  <si>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</si>
  <si>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</si>
  <si>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</si>
  <si>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</si>
  <si>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</si>
  <si>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</si>
  <si>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</si>
  <si>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</si>
  <si>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</si>
  <si>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</si>
  <si>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</si>
  <si>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</si>
  <si>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</si>
  <si>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</si>
  <si>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</si>
  <si>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</si>
  <si>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</si>
  <si>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</si>
  <si>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</si>
  <si>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</si>
  <si>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</si>
  <si>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</si>
  <si>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</si>
  <si>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</si>
  <si>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</si>
  <si>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</si>
  <si>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</si>
  <si>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</si>
  <si>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</si>
  <si>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</si>
  <si>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</si>
  <si>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</si>
  <si>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</si>
  <si>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</si>
  <si>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</si>
  <si>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</si>
  <si>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</si>
  <si>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</si>
  <si>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</si>
  <si>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</si>
  <si>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</si>
  <si>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</si>
  <si>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</si>
  <si>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</si>
  <si>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</si>
  <si>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</si>
  <si>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</si>
  <si>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</si>
  <si>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</si>
  <si>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</si>
  <si>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</si>
  <si>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</si>
  <si>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</si>
  <si>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</si>
  <si>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</si>
  <si>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</si>
  <si>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</si>
  <si>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</si>
  <si>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</si>
  <si>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</si>
  <si>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</si>
  <si>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</si>
  <si>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</si>
  <si>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</si>
  <si>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</si>
  <si>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</si>
  <si>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</si>
  <si>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</si>
  <si>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</si>
  <si>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</si>
  <si>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</si>
  <si>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</si>
  <si>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</si>
  <si>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</si>
  <si>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</si>
  <si>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</si>
  <si>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</si>
  <si>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</si>
  <si>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</si>
  <si>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</si>
  <si>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</si>
  <si>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</si>
  <si>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</si>
  <si>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</si>
  <si>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</si>
  <si>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</si>
  <si>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</si>
  <si>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</si>
  <si>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</si>
  <si>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</si>
  <si>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</si>
  <si>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</si>
  <si>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</si>
  <si>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</si>
  <si>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</si>
  <si>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</si>
  <si>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</si>
  <si>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</si>
  <si>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</si>
  <si>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</si>
  <si>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</si>
  <si>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</si>
  <si>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</si>
  <si>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</si>
  <si>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</si>
  <si>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</si>
  <si>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</si>
  <si>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</si>
  <si>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</si>
  <si>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</si>
  <si>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</si>
  <si>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</si>
  <si>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</si>
  <si>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</si>
  <si>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</si>
  <si>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</si>
  <si>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</si>
  <si>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</si>
  <si>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</si>
  <si>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</si>
  <si>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</si>
  <si>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</si>
  <si>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</si>
  <si>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</si>
  <si>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</si>
  <si>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</si>
  <si>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</si>
  <si>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</si>
  <si>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</si>
  <si>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</si>
  <si>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</si>
  <si>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</si>
  <si>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</si>
  <si>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</si>
  <si>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</si>
  <si>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</si>
  <si>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</si>
  <si>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</si>
  <si>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</si>
  <si>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</si>
  <si>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</si>
  <si>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</si>
  <si>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</si>
  <si>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</si>
  <si>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</si>
  <si>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</si>
  <si>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</si>
  <si>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</si>
  <si>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</si>
  <si>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</si>
  <si>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</si>
  <si>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</si>
  <si>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</si>
  <si>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</si>
  <si>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</si>
  <si>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</si>
  <si>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</si>
  <si>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</si>
  <si>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</si>
  <si>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</si>
  <si>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</si>
  <si>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</si>
  <si>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</si>
  <si>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</si>
  <si>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</si>
  <si>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</si>
  <si>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</si>
  <si>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</si>
  <si>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</si>
  <si>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</si>
  <si>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</si>
  <si>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</si>
  <si>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</si>
  <si>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</si>
  <si>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</si>
  <si>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</si>
  <si>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</si>
  <si>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</si>
  <si>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</si>
  <si>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</si>
  <si>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</si>
  <si>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</si>
  <si>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</si>
  <si>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</si>
  <si>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</si>
  <si>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</si>
  <si>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</si>
  <si>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</si>
  <si>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</si>
  <si>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</si>
  <si>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</si>
  <si>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</si>
  <si>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</si>
  <si>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</si>
  <si>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</si>
  <si>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</si>
  <si>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</si>
  <si>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</si>
  <si>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</si>
  <si>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</si>
  <si>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</si>
  <si>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</si>
  <si>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</si>
  <si>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</si>
  <si>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</si>
  <si>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</si>
  <si>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</si>
  <si>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</si>
  <si>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</si>
  <si>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</si>
  <si>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</si>
  <si>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</si>
  <si>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</si>
  <si>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</si>
  <si>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</si>
  <si>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</si>
  <si>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</si>
  <si>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</si>
  <si>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</si>
  <si>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</si>
  <si>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</si>
  <si>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</si>
  <si>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</si>
  <si>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</si>
  <si>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</si>
  <si>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</si>
  <si>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</si>
  <si>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</si>
  <si>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</si>
  <si>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</si>
  <si>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</si>
  <si>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</si>
  <si>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</si>
  <si>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</si>
  <si>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</si>
  <si>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</si>
  <si>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</si>
  <si>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</si>
  <si>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</si>
  <si>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</si>
  <si>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</si>
  <si>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</si>
  <si>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</si>
  <si>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</si>
  <si>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</si>
  <si>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</si>
  <si>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</si>
  <si>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</si>
  <si>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</si>
  <si>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</si>
  <si>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</si>
  <si>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</si>
  <si>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</si>
  <si>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</si>
  <si>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</si>
  <si>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</si>
  <si>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</si>
  <si>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</si>
  <si>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</si>
  <si>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</si>
  <si>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</si>
  <si>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</si>
  <si>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</si>
  <si>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</si>
  <si>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</si>
  <si>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</si>
  <si>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</si>
  <si>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</si>
  <si>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</si>
  <si>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</si>
  <si>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</si>
  <si>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</si>
  <si>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</si>
  <si>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</si>
  <si>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</si>
  <si>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</si>
  <si>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</si>
  <si>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</si>
  <si>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</si>
  <si>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</si>
  <si>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</si>
  <si>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</si>
  <si>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</si>
  <si>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</si>
  <si>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</si>
  <si>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</si>
  <si>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</si>
  <si>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</si>
  <si>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</si>
  <si>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</si>
  <si>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</si>
  <si>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</si>
  <si>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</si>
  <si>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</si>
  <si>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</si>
  <si>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</si>
  <si>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</si>
  <si>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</si>
  <si>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</si>
  <si>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</si>
  <si>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</si>
  <si>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</si>
  <si>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</si>
  <si>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</si>
  <si>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</si>
  <si>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</si>
  <si>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</si>
  <si>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</si>
  <si>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</si>
  <si>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</si>
  <si>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</si>
  <si>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</si>
  <si>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</si>
  <si>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</si>
  <si>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</si>
  <si>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</si>
  <si>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</si>
  <si>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</si>
  <si>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</si>
  <si>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</si>
  <si>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</si>
  <si>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</si>
  <si>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</si>
  <si>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</si>
  <si>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</si>
  <si>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</si>
  <si>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</si>
  <si>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</si>
  <si>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</si>
  <si>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</si>
  <si>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</si>
  <si>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</si>
  <si>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</si>
  <si>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</si>
  <si>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</si>
  <si>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</si>
  <si>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</si>
  <si>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</si>
  <si>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</si>
  <si>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</si>
  <si>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</si>
  <si>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</si>
  <si>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</si>
  <si>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</si>
  <si>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</si>
  <si>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</si>
  <si>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</si>
  <si>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</si>
  <si>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</si>
  <si>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</si>
  <si>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</si>
  <si>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</si>
  <si>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</si>
  <si>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</si>
  <si>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</si>
  <si>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</si>
  <si>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</si>
  <si>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</si>
  <si>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</si>
  <si>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</si>
  <si>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</si>
  <si>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</si>
  <si>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</si>
  <si>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</si>
  <si>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</si>
  <si>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</si>
  <si>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</si>
  <si>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</si>
  <si>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</si>
  <si>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</si>
  <si>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</si>
  <si>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</si>
  <si>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</si>
  <si>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</si>
  <si>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</si>
  <si>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</si>
  <si>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</si>
  <si>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</si>
  <si>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</si>
  <si>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</si>
  <si>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</si>
  <si>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</si>
  <si>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</si>
  <si>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</si>
  <si>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</si>
  <si>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</si>
  <si>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</si>
  <si>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</si>
  <si>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</si>
  <si>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</si>
  <si>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</si>
  <si>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</si>
  <si>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</si>
  <si>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</si>
  <si>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</si>
  <si>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</si>
  <si>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</si>
  <si>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</si>
  <si>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</si>
  <si>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</si>
  <si>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</si>
  <si>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</si>
  <si>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</si>
  <si>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</si>
  <si>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</si>
  <si>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</si>
  <si>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</si>
  <si>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</si>
  <si>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</si>
  <si>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</si>
  <si>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</si>
  <si>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</si>
  <si>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</si>
  <si>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</si>
  <si>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</si>
  <si>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</si>
  <si>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</si>
  <si>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</si>
  <si>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</si>
  <si>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</si>
  <si>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</si>
  <si>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</si>
  <si>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</si>
  <si>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</si>
  <si>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</si>
  <si>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</si>
  <si>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</si>
  <si>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</si>
  <si>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</si>
  <si>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</si>
  <si>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</si>
  <si>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</si>
  <si>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</si>
  <si>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</si>
  <si>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</si>
  <si>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</si>
  <si>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</si>
  <si>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</si>
  <si>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</si>
  <si>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</si>
  <si>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</si>
  <si>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</si>
  <si>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</si>
  <si>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</si>
  <si>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</si>
  <si>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</si>
  <si>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</si>
  <si>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</si>
  <si>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</si>
  <si>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</si>
  <si>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</si>
  <si>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</si>
  <si>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</si>
  <si>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</si>
  <si>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</si>
  <si>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</si>
  <si>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</si>
  <si>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</si>
  <si>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</si>
  <si>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</si>
  <si>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</si>
  <si>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</si>
  <si>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</si>
  <si>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</si>
  <si>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</si>
  <si>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</si>
  <si>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</si>
  <si>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</si>
  <si>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</si>
  <si>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</si>
  <si>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</si>
  <si>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</si>
  <si>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</si>
  <si>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</si>
  <si>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</si>
  <si>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</si>
  <si>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</si>
  <si>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</si>
  <si>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</si>
  <si>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</si>
  <si>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</si>
  <si>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</si>
  <si>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</si>
  <si>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</si>
  <si>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</si>
  <si>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</si>
  <si>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</si>
  <si>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</si>
  <si>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</si>
  <si>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</si>
  <si>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</si>
  <si>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</si>
  <si>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</si>
  <si>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</si>
  <si>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</si>
  <si>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</si>
  <si>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</si>
  <si>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</si>
  <si>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</si>
  <si>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</si>
  <si>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</si>
  <si>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</si>
  <si>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</si>
  <si>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</si>
  <si>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</si>
  <si>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</si>
  <si>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</si>
  <si>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</si>
  <si>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</si>
  <si>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</si>
  <si>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</si>
  <si>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</si>
  <si>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</si>
  <si>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</si>
  <si>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</si>
  <si>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</si>
  <si>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</si>
  <si>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</si>
  <si>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</si>
  <si>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</si>
  <si>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</si>
  <si>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</si>
  <si>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</si>
  <si>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</si>
  <si>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</si>
  <si>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</si>
  <si>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</si>
  <si>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</si>
  <si>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</si>
  <si>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</si>
  <si>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</si>
  <si>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</si>
  <si>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</si>
  <si>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</si>
  <si>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</si>
  <si>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</si>
  <si>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</si>
  <si>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</si>
  <si>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</si>
  <si>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</si>
  <si>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</si>
  <si>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</si>
  <si>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</si>
  <si>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</si>
  <si>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</si>
  <si>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</si>
  <si>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</si>
  <si>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</si>
  <si>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</si>
  <si>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</si>
  <si>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</si>
  <si>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</si>
  <si>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</si>
  <si>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</si>
  <si>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</si>
  <si>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</si>
  <si>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</si>
  <si>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</si>
  <si>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</si>
  <si>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</si>
  <si>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</si>
  <si>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</si>
  <si>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</si>
  <si>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</si>
  <si>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</si>
  <si>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</si>
  <si>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</si>
  <si>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</si>
  <si>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</si>
  <si>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</si>
  <si>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</si>
  <si>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</si>
  <si>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</si>
  <si>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</si>
  <si>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</si>
  <si>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</si>
  <si>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</si>
  <si>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</si>
  <si>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</si>
  <si>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</si>
  <si>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</si>
  <si>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</si>
  <si>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</si>
  <si>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</si>
  <si>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</si>
  <si>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</si>
  <si>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</si>
  <si>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</si>
  <si>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</si>
  <si>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</si>
  <si>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</si>
  <si>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</si>
  <si>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</si>
  <si>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</si>
  <si>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</si>
  <si>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</si>
  <si>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</si>
  <si>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</si>
  <si>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</si>
  <si>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</si>
  <si>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</si>
  <si>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</si>
  <si>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</si>
  <si>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</si>
  <si>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</si>
  <si>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</si>
  <si>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</si>
  <si>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</si>
  <si>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</si>
  <si>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</si>
  <si>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</si>
  <si>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</si>
  <si>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</si>
  <si>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</si>
  <si>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</si>
  <si>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</si>
  <si>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</si>
  <si>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</si>
  <si>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</si>
  <si>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</si>
  <si>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</si>
  <si>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</si>
  <si>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</si>
  <si>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</si>
  <si>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</si>
  <si>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</si>
  <si>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</si>
  <si>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</si>
  <si>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</si>
  <si>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</si>
  <si>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</si>
  <si>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</si>
  <si>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</si>
  <si>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</si>
  <si>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</si>
  <si>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</si>
  <si>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</si>
  <si>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</si>
  <si>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</si>
  <si>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</si>
  <si>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</si>
  <si>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</si>
  <si>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</si>
  <si>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</si>
  <si>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</si>
  <si>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</si>
  <si>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</si>
  <si>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</si>
  <si>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</si>
  <si>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</si>
  <si>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</si>
  <si>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</si>
  <si>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</si>
  <si>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</si>
  <si>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</si>
  <si>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</si>
  <si>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</si>
  <si>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</si>
  <si>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</si>
  <si>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</si>
  <si>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</si>
  <si>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</si>
  <si>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</si>
  <si>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</si>
  <si>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</si>
  <si>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</si>
  <si>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</si>
  <si>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</si>
  <si>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</si>
  <si>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</si>
  <si>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</si>
  <si>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</si>
  <si>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</si>
  <si>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</si>
  <si>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</si>
  <si>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</si>
  <si>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</si>
  <si>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</si>
  <si>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</si>
  <si>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</si>
  <si>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</si>
  <si>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</si>
  <si>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</si>
  <si>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</si>
  <si>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</si>
  <si>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</si>
  <si>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</si>
  <si>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</si>
  <si>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</si>
  <si>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</si>
  <si>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</si>
  <si>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</si>
  <si>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</si>
  <si>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</si>
  <si>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</si>
  <si>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</si>
  <si>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</si>
  <si>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</si>
  <si>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</si>
  <si>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</si>
  <si>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</si>
  <si>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</si>
  <si>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</si>
  <si>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</si>
  <si>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</si>
  <si>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</si>
  <si>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</si>
  <si>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</si>
  <si>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</si>
  <si>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</si>
  <si>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</si>
  <si>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</si>
  <si>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</si>
  <si>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</si>
  <si>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</si>
  <si>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</si>
  <si>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</si>
  <si>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</si>
  <si>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</si>
  <si>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</si>
  <si>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</si>
  <si>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</si>
  <si>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</si>
  <si>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</si>
  <si>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</si>
  <si>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</si>
  <si>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</si>
  <si>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</si>
  <si>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</si>
  <si>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</si>
  <si>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</si>
  <si>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</si>
  <si>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</si>
  <si>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</si>
  <si>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</si>
  <si>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</si>
  <si>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</si>
  <si>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</si>
  <si>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</si>
  <si>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</si>
  <si>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</si>
  <si>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</si>
  <si>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</si>
  <si>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</si>
  <si>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</si>
  <si>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</si>
  <si>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</si>
  <si>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</si>
  <si>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</si>
  <si>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</si>
  <si>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</si>
  <si>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</si>
  <si>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</si>
  <si>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</si>
  <si>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</si>
  <si>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</si>
  <si>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</si>
  <si>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</si>
  <si>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</si>
  <si>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</si>
  <si>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</si>
  <si>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</si>
  <si>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</si>
  <si>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</si>
  <si>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</si>
  <si>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</si>
  <si>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</si>
  <si>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</si>
  <si>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</si>
  <si>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</si>
  <si>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</si>
  <si>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</si>
  <si>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</si>
  <si>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</si>
  <si>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</si>
  <si>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</si>
  <si>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</si>
  <si>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</si>
  <si>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</si>
  <si>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</si>
  <si>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</si>
  <si>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</si>
  <si>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</si>
  <si>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</si>
  <si>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</si>
  <si>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</si>
  <si>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</si>
  <si>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</si>
  <si>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</si>
  <si>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</si>
  <si>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</si>
  <si>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</si>
  <si>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</si>
  <si>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</si>
  <si>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</si>
  <si>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</si>
  <si>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</si>
  <si>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</si>
  <si>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</si>
  <si>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</si>
  <si>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</si>
  <si>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</si>
  <si>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</si>
  <si>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</si>
  <si>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</si>
  <si>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</si>
  <si>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</si>
  <si>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</si>
  <si>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</si>
  <si>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</si>
  <si>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</si>
  <si>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</si>
  <si>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</si>
  <si>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</si>
  <si>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</si>
  <si>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</si>
  <si>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</si>
  <si>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</si>
  <si>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</si>
  <si>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</si>
  <si>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</si>
  <si>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</si>
  <si>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</si>
  <si>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</si>
  <si>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</si>
  <si>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</si>
  <si>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</si>
  <si>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</si>
  <si>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</si>
  <si>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</si>
  <si>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</si>
  <si>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</si>
  <si>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</si>
  <si>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</si>
  <si>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</si>
  <si>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</si>
  <si>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</si>
  <si>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</si>
  <si>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</si>
  <si>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</si>
  <si>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</si>
  <si>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</si>
  <si>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</si>
  <si>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</si>
  <si>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</si>
  <si>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</si>
  <si>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</si>
  <si>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</si>
  <si>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</si>
  <si>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</si>
  <si>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</si>
  <si>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</si>
  <si>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</si>
  <si>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</si>
  <si>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</si>
  <si>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</si>
  <si>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</si>
  <si>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</si>
  <si>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</si>
  <si>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</si>
  <si>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</si>
  <si>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</si>
  <si>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</si>
  <si>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</si>
  <si>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</si>
  <si>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</si>
  <si>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</si>
  <si>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</si>
  <si>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</si>
  <si>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</si>
  <si>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</si>
  <si>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</si>
  <si>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</si>
  <si>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</si>
  <si>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</si>
  <si>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</si>
  <si>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</si>
  <si>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</si>
  <si>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</si>
  <si>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</si>
  <si>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</si>
  <si>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</si>
  <si>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</si>
  <si>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</si>
  <si>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</si>
  <si>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</si>
  <si>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</si>
  <si>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</si>
  <si>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</si>
  <si>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</si>
  <si>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</si>
  <si>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</si>
  <si>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</si>
  <si>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</si>
  <si>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</si>
  <si>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</si>
  <si>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</si>
  <si>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</si>
  <si>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</si>
  <si>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</si>
  <si>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</si>
  <si>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</si>
  <si>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</si>
  <si>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</si>
  <si>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</si>
  <si>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</si>
  <si>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</si>
  <si>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</si>
  <si>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</si>
  <si>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</si>
  <si>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</si>
  <si>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</si>
  <si>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</si>
  <si>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</si>
  <si>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</si>
  <si>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</si>
  <si>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</si>
  <si>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</si>
  <si>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</si>
  <si>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</si>
  <si>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</si>
  <si>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</si>
  <si>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</si>
  <si>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</si>
  <si>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</si>
  <si>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</si>
  <si>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</si>
  <si>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</si>
  <si>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</si>
  <si>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</si>
  <si>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</si>
  <si>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</si>
  <si>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</si>
  <si>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</si>
  <si>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</si>
  <si>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</si>
  <si>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</si>
  <si>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</si>
  <si>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</si>
  <si>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</si>
  <si>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</si>
  <si>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</si>
  <si>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</si>
  <si>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</si>
  <si>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</si>
  <si>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</si>
  <si>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</si>
  <si>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</si>
  <si>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</si>
  <si>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</si>
  <si>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</si>
  <si>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</si>
  <si>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</si>
  <si>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</si>
  <si>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</si>
  <si>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</si>
  <si>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</si>
  <si>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</si>
  <si>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</si>
  <si>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</si>
  <si>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</si>
  <si>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</si>
  <si>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</si>
  <si>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</si>
  <si>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</si>
  <si>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</si>
  <si>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</si>
  <si>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</si>
  <si>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</si>
  <si>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</si>
  <si>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</si>
  <si>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</si>
  <si>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</si>
  <si>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</si>
  <si>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</si>
  <si>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</si>
  <si>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</si>
  <si>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</si>
  <si>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</si>
  <si>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</si>
  <si>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</si>
  <si>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</si>
  <si>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</si>
  <si>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</si>
  <si>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</si>
  <si>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</si>
  <si>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</si>
  <si>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</si>
  <si>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</si>
  <si>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</si>
  <si>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</si>
  <si>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</si>
  <si>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</si>
  <si>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</si>
  <si>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</si>
  <si>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</si>
  <si>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</si>
  <si>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</si>
  <si>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</si>
  <si>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</si>
  <si>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</si>
  <si>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</si>
  <si>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</si>
  <si>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</si>
  <si>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</si>
  <si>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</si>
  <si>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</si>
  <si>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</si>
  <si>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</si>
  <si>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</si>
  <si>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</si>
  <si>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</si>
  <si>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</si>
  <si>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</si>
  <si>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</si>
  <si>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</si>
  <si>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</si>
  <si>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</si>
  <si>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</si>
  <si>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</si>
  <si>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</si>
  <si>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</si>
  <si>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</si>
  <si>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</si>
  <si>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</si>
  <si>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</si>
  <si>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</si>
  <si>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</si>
  <si>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</si>
  <si>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</si>
  <si>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</si>
  <si>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</si>
  <si>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</si>
  <si>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</si>
  <si>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</si>
  <si>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</si>
  <si>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</si>
  <si>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</si>
  <si>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</si>
  <si>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</si>
  <si>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</si>
  <si>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</si>
  <si>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</si>
  <si>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</si>
  <si>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</si>
  <si>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</si>
  <si>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</si>
  <si>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</si>
  <si>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</si>
  <si>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</si>
  <si>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</si>
  <si>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</si>
  <si>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</si>
  <si>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</si>
  <si>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</si>
  <si>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</si>
  <si>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</si>
  <si>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</si>
  <si>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</si>
  <si>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</si>
  <si>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</si>
  <si>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</si>
  <si>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</si>
  <si>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</si>
  <si>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</si>
  <si>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</si>
  <si>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</si>
  <si>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</si>
  <si>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</si>
  <si>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</si>
  <si>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</si>
  <si>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</si>
  <si>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</si>
  <si>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</si>
  <si>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</si>
  <si>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</si>
  <si>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</si>
  <si>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</si>
  <si>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</si>
  <si>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</si>
  <si>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</si>
  <si>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</si>
  <si>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</si>
  <si>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</si>
  <si>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</si>
  <si>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</si>
  <si>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</si>
  <si>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</si>
  <si>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</si>
  <si>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</si>
  <si>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</si>
  <si>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</si>
  <si>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</si>
  <si>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</si>
  <si>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</si>
  <si>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</si>
  <si>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</si>
  <si>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</si>
  <si>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</si>
  <si>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</si>
  <si>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</si>
  <si>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</si>
  <si>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</si>
  <si>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</si>
  <si>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</si>
  <si>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</si>
  <si>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</si>
  <si>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</si>
  <si>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</si>
  <si>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</si>
  <si>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</si>
  <si>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</si>
  <si>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</si>
  <si>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</si>
  <si>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</si>
  <si>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</si>
  <si>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</si>
  <si>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</si>
  <si>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</si>
  <si>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</si>
  <si>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</si>
  <si>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</si>
  <si>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</si>
  <si>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</si>
  <si>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</si>
  <si>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</si>
  <si>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</si>
  <si>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</si>
  <si>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</si>
  <si>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</si>
  <si>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</si>
  <si>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</si>
  <si>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</si>
  <si>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</si>
  <si>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</si>
  <si>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</si>
  <si>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</si>
  <si>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</si>
  <si>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</si>
  <si>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</si>
  <si>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</si>
  <si>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</si>
  <si>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</si>
  <si>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</si>
  <si>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</si>
  <si>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</si>
  <si>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</si>
  <si>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</si>
  <si>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</si>
  <si>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</si>
  <si>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</si>
  <si>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</si>
  <si>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</si>
  <si>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</si>
  <si>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</si>
  <si>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</si>
  <si>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</si>
  <si>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</si>
  <si>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</si>
  <si>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</si>
  <si>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</si>
  <si>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</si>
  <si>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</si>
  <si>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</si>
  <si>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</si>
  <si>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</si>
  <si>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</si>
  <si>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</si>
  <si>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</si>
  <si>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</si>
  <si>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</si>
  <si>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</si>
  <si>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</si>
  <si>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</si>
  <si>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</si>
  <si>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</si>
  <si>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</si>
  <si>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</si>
  <si>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</si>
  <si>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</si>
  <si>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</si>
  <si>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</si>
  <si>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</si>
  <si>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</si>
  <si>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</si>
  <si>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</si>
  <si>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</si>
  <si>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</si>
  <si>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</si>
  <si>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</si>
  <si>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</si>
  <si>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</si>
  <si>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</si>
  <si>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</si>
  <si>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</si>
  <si>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</si>
  <si>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</si>
  <si>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</si>
  <si>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</si>
  <si>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</si>
  <si>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</si>
  <si>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</si>
  <si>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</si>
  <si>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</si>
  <si>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</si>
  <si>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</si>
  <si>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</si>
  <si>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</si>
  <si>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</si>
  <si>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</si>
  <si>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</si>
  <si>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</si>
  <si>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</si>
  <si>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</si>
  <si>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</si>
  <si>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</si>
  <si>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</si>
  <si>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</si>
  <si>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</si>
  <si>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</si>
  <si>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</si>
  <si>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</si>
  <si>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</si>
  <si>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</si>
  <si>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</si>
  <si>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</si>
  <si>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</si>
  <si>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</si>
  <si>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</si>
  <si>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</si>
  <si>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</si>
  <si>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</si>
  <si>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</si>
  <si>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</si>
  <si>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</si>
  <si>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</si>
  <si>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</si>
  <si>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</si>
  <si>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</si>
  <si>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</si>
  <si>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</si>
  <si>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</si>
  <si>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</si>
  <si>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</si>
  <si>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</si>
  <si>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</si>
  <si>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</si>
  <si>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</si>
  <si>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</si>
  <si>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</si>
  <si>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</si>
  <si>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</si>
  <si>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</si>
  <si>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</si>
  <si>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</si>
  <si>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</si>
  <si>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</si>
  <si>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</si>
  <si>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</si>
  <si>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</si>
  <si>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</si>
  <si>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</si>
  <si>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</si>
  <si>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</si>
  <si>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</si>
  <si>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</si>
  <si>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</si>
  <si>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</si>
  <si>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</si>
  <si>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</si>
  <si>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</si>
  <si>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</si>
  <si>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</si>
  <si>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</si>
  <si>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</si>
  <si>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</si>
  <si>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</si>
  <si>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</si>
  <si>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</si>
  <si>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</si>
  <si>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</si>
  <si>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</si>
  <si>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</si>
  <si>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</si>
  <si>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</si>
  <si>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</si>
  <si>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</si>
  <si>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</si>
  <si>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</si>
  <si>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</si>
  <si>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</si>
  <si>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</si>
  <si>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</si>
  <si>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</si>
  <si>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</si>
  <si>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</si>
  <si>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</si>
  <si>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</si>
  <si>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</si>
  <si>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</si>
  <si>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</si>
  <si>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</si>
  <si>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</si>
  <si>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</si>
  <si>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</si>
  <si>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</si>
  <si>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</si>
  <si>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</si>
  <si>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</si>
  <si>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</si>
  <si>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</si>
  <si>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</si>
  <si>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</si>
  <si>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</si>
  <si>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</si>
  <si>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</si>
  <si>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</si>
  <si>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</si>
  <si>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</si>
  <si>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</si>
  <si>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</si>
  <si>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</si>
  <si>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</si>
  <si>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</si>
  <si>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</si>
  <si>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</si>
  <si>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</si>
  <si>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</si>
  <si>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</si>
  <si>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</si>
  <si>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</si>
  <si>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</si>
  <si>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</si>
  <si>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</si>
  <si>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</si>
  <si>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</si>
  <si>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</si>
  <si>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</si>
  <si>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</si>
  <si>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</si>
  <si>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</si>
  <si>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</si>
  <si>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</si>
  <si>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</si>
  <si>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</si>
  <si>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</si>
  <si>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</si>
  <si>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</si>
  <si>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</si>
  <si>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</si>
  <si>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</si>
  <si>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</si>
  <si>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</si>
  <si>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</si>
  <si>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</si>
  <si>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</si>
  <si>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</si>
  <si>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</si>
  <si>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</si>
  <si>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</si>
  <si>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</si>
  <si>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</si>
  <si>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</si>
  <si>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</si>
  <si>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</si>
  <si>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</si>
  <si>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</si>
  <si>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</si>
  <si>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</si>
  <si>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</si>
  <si>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</si>
  <si>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</si>
  <si>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</si>
  <si>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</si>
  <si>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</si>
  <si>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</si>
  <si>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</si>
  <si>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</si>
  <si>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</si>
  <si>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</si>
  <si>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</si>
  <si>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</si>
  <si>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</si>
  <si>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</si>
  <si>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</si>
  <si>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</si>
  <si>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</si>
  <si>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</si>
  <si>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</si>
  <si>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</si>
  <si>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</si>
  <si>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</si>
  <si>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</si>
  <si>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</si>
  <si>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</si>
  <si>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</si>
  <si>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</si>
  <si>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</si>
  <si>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</si>
  <si>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</si>
  <si>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</si>
  <si>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</si>
  <si>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</si>
  <si>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</si>
  <si>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</si>
  <si>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</si>
  <si>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</si>
  <si>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</si>
  <si>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</si>
  <si>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</si>
  <si>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</si>
  <si>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</si>
  <si>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</si>
  <si>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</si>
  <si>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</si>
  <si>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</si>
  <si>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</si>
  <si>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</si>
  <si>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</si>
  <si>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</si>
  <si>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</si>
  <si>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</si>
  <si>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</si>
  <si>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</si>
  <si>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</si>
  <si>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</si>
  <si>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</si>
  <si>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</si>
  <si>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</si>
  <si>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</si>
  <si>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</si>
  <si>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</si>
  <si>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</si>
  <si>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</si>
  <si>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</si>
  <si>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</si>
  <si>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</si>
  <si>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</si>
  <si>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</si>
  <si>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</si>
  <si>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</si>
  <si>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</si>
  <si>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</si>
  <si>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</si>
  <si>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</si>
  <si>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</si>
  <si>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</si>
  <si>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</si>
  <si>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</si>
  <si>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</si>
  <si>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</si>
  <si>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</si>
  <si>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</si>
  <si>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</si>
  <si>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</si>
  <si>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</si>
  <si>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</si>
  <si>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</si>
  <si>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</si>
  <si>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</si>
  <si>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</si>
  <si>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</si>
  <si>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</si>
  <si>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</si>
  <si>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</si>
  <si>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</si>
  <si>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</si>
  <si>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</si>
  <si>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</si>
  <si>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</si>
  <si>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</si>
  <si>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</si>
  <si>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</si>
  <si>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</si>
  <si>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</si>
  <si>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</si>
  <si>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</si>
  <si>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</si>
  <si>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</si>
  <si>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</si>
  <si>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</si>
  <si>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</si>
  <si>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</si>
  <si>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</si>
  <si>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</si>
  <si>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</si>
  <si>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</si>
  <si>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</si>
  <si>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</si>
  <si>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</si>
  <si>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</si>
  <si>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</si>
  <si>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</si>
  <si>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</si>
  <si>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</si>
  <si>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</si>
  <si>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</si>
  <si>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</si>
  <si>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</si>
  <si>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</si>
  <si>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</si>
  <si>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</si>
  <si>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</si>
  <si>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</si>
  <si>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</si>
  <si>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</si>
  <si>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</si>
  <si>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</si>
  <si>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</si>
  <si>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</si>
  <si>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</si>
  <si>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</si>
  <si>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</si>
  <si>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</si>
  <si>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</si>
  <si>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</si>
  <si>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</si>
  <si>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</si>
  <si>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</si>
  <si>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</si>
  <si>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</si>
  <si>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</si>
  <si>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</si>
  <si>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</si>
  <si>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</si>
  <si>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</si>
  <si>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</si>
  <si>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</si>
  <si>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</si>
  <si>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</si>
  <si>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</si>
  <si>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</si>
  <si>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</si>
  <si>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</si>
  <si>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</si>
  <si>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</si>
  <si>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</si>
  <si>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</si>
  <si>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</si>
  <si>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</si>
  <si>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</si>
  <si>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</si>
  <si>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</si>
  <si>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</si>
  <si>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</si>
  <si>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</si>
  <si>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</si>
  <si>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</si>
  <si>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</si>
  <si>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</si>
  <si>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</si>
  <si>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</si>
  <si>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</si>
  <si>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</si>
  <si>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</si>
  <si>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</si>
  <si>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</si>
  <si>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</si>
  <si>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</si>
  <si>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</si>
  <si>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</si>
  <si>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</si>
  <si>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</si>
  <si>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</si>
  <si>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</si>
  <si>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</si>
  <si>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</si>
  <si>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</si>
  <si>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</si>
  <si>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</si>
  <si>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</si>
  <si>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</si>
  <si>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</si>
  <si>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</si>
  <si>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</si>
  <si>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</si>
  <si>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</si>
  <si>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</si>
  <si>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</si>
  <si>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</si>
  <si>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</si>
  <si>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</si>
  <si>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</si>
  <si>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</si>
  <si>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</si>
  <si>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</si>
  <si>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</si>
  <si>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</si>
  <si>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</si>
  <si>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</si>
  <si>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</si>
  <si>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</si>
  <si>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</si>
  <si>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</si>
  <si>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</si>
  <si>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</si>
  <si>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</si>
  <si>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</si>
  <si>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</si>
  <si>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</si>
  <si>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</si>
  <si>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</si>
  <si>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</si>
  <si>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</si>
  <si>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</si>
  <si>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</si>
  <si>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</si>
  <si>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</si>
  <si>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</si>
  <si>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</si>
  <si>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</si>
  <si>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</si>
  <si>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</si>
  <si>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</si>
  <si>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</si>
  <si>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</si>
  <si>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</si>
  <si>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</si>
  <si>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</si>
  <si>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</si>
  <si>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</si>
  <si>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</si>
  <si>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</si>
  <si>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</si>
  <si>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</si>
  <si>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</si>
  <si>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</si>
  <si>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</si>
  <si>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</si>
  <si>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</si>
  <si>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</si>
  <si>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</si>
  <si>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</si>
  <si>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</si>
  <si>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</si>
  <si>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</si>
  <si>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</si>
  <si>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</si>
  <si>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</si>
  <si>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</si>
  <si>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</si>
  <si>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</si>
  <si>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</si>
  <si>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</si>
  <si>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</si>
  <si>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</si>
  <si>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</si>
  <si>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</si>
  <si>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</si>
  <si>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</si>
  <si>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</si>
  <si>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</si>
  <si>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</si>
  <si>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</si>
  <si>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</si>
  <si>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</si>
  <si>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</si>
  <si>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</si>
  <si>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</si>
  <si>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</si>
  <si>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</si>
  <si>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</si>
  <si>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</si>
  <si>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</si>
  <si>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</si>
  <si>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</si>
  <si>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</si>
  <si>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</si>
  <si>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</si>
  <si>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</si>
  <si>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</si>
  <si>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</si>
  <si>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</si>
  <si>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</si>
  <si>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</si>
  <si>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</si>
  <si>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</si>
  <si>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</si>
  <si>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</si>
  <si>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</si>
  <si>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</si>
  <si>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</si>
  <si>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</si>
  <si>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</si>
  <si>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</si>
  <si>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</si>
  <si>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</si>
  <si>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</si>
  <si>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</si>
  <si>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</si>
  <si>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</si>
  <si>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</si>
  <si>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</si>
  <si>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</si>
  <si>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</si>
  <si>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</si>
  <si>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</si>
  <si>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</si>
  <si>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</si>
  <si>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</si>
  <si>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</si>
  <si>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</si>
  <si>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</si>
  <si>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</si>
  <si>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</si>
  <si>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</si>
  <si>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</si>
  <si>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</si>
  <si>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</si>
  <si>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</si>
  <si>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</si>
  <si>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</si>
  <si>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</si>
  <si>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</si>
  <si>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</si>
  <si>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</si>
  <si>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</si>
  <si>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</si>
  <si>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</si>
  <si>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</si>
  <si>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</si>
  <si>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</si>
  <si>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</si>
  <si>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</si>
  <si>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</si>
  <si>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</si>
  <si>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</si>
  <si>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</si>
  <si>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</si>
  <si>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</si>
  <si>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</si>
  <si>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</si>
  <si>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</si>
  <si>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</si>
  <si>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</si>
  <si>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</si>
  <si>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</si>
  <si>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</si>
  <si>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</si>
  <si>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</si>
  <si>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</si>
  <si>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</si>
  <si>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</si>
  <si>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</si>
  <si>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</si>
  <si>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</si>
  <si>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</si>
  <si>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</si>
  <si>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</si>
  <si>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</si>
  <si>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</si>
  <si>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</si>
  <si>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</si>
  <si>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</si>
  <si>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</si>
  <si>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</si>
  <si>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</si>
  <si>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</si>
  <si>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</si>
  <si>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</si>
  <si>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</si>
  <si>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</si>
  <si>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</si>
  <si>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</si>
  <si>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</si>
  <si>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</si>
  <si>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</si>
  <si>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</si>
  <si>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</si>
  <si>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</si>
  <si>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</si>
  <si>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</si>
  <si>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</si>
  <si>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</si>
  <si>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</si>
  <si>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</si>
  <si>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</si>
  <si>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</si>
  <si>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</si>
  <si>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</si>
  <si>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</si>
  <si>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</si>
  <si>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</si>
  <si>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</si>
  <si>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</si>
  <si>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</si>
  <si>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</si>
  <si>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</si>
  <si>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</si>
  <si>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</si>
  <si>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</si>
  <si>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</si>
  <si>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</si>
  <si>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</si>
  <si>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</si>
  <si>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</si>
  <si>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</si>
  <si>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</si>
  <si>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</si>
  <si>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</si>
  <si>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</si>
  <si>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</si>
  <si>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</si>
  <si>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</si>
  <si>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</si>
  <si>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</si>
  <si>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</si>
  <si>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</si>
  <si>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</si>
  <si>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</si>
  <si>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</si>
  <si>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</si>
  <si>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</si>
  <si>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</si>
  <si>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</si>
  <si>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</si>
  <si>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</si>
  <si>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</si>
  <si>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</si>
  <si>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</si>
  <si>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</si>
  <si>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</si>
  <si>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</si>
  <si>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</si>
  <si>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</si>
  <si>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</si>
  <si>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</si>
  <si>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</si>
  <si>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</si>
  <si>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</si>
  <si>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</si>
  <si>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</si>
  <si>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</si>
  <si>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</si>
  <si>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</si>
  <si>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</si>
  <si>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</si>
  <si>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</si>
  <si>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</si>
  <si>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</si>
  <si>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</si>
  <si>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</si>
  <si>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</si>
  <si>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</si>
  <si>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</si>
  <si>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</si>
  <si>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</si>
  <si>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</si>
  <si>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</si>
  <si>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</si>
  <si>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</si>
  <si>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</si>
  <si>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</si>
  <si>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</si>
  <si>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</si>
  <si>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</si>
  <si>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</si>
  <si>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</si>
  <si>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</si>
  <si>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</si>
  <si>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</si>
  <si>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</si>
  <si>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</si>
  <si>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</si>
  <si>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</si>
  <si>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</si>
  <si>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</si>
  <si>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</si>
  <si>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</si>
  <si>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</si>
  <si>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</si>
  <si>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</si>
  <si>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</si>
  <si>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</si>
  <si>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</si>
  <si>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</si>
  <si>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</si>
  <si>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</si>
  <si>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</si>
  <si>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</si>
  <si>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</si>
  <si>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</si>
  <si>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</si>
  <si>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</si>
  <si>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</si>
  <si>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</si>
  <si>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</si>
  <si>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</si>
  <si>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</si>
  <si>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</si>
  <si>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</si>
  <si>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</si>
  <si>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</si>
  <si>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</si>
  <si>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</si>
  <si>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</si>
  <si>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</si>
  <si>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</si>
  <si>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</si>
  <si>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</si>
  <si>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</si>
  <si>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</si>
  <si>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</si>
  <si>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</si>
  <si>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</si>
  <si>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</si>
  <si>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</si>
  <si>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</si>
  <si>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</si>
  <si>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</si>
  <si>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</si>
  <si>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</si>
  <si>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</si>
  <si>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</si>
  <si>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</si>
  <si>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</si>
  <si>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</si>
  <si>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</si>
  <si>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</si>
  <si>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</si>
  <si>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</si>
  <si>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</si>
  <si>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</si>
  <si>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</si>
  <si>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</si>
  <si>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</si>
  <si>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</si>
  <si>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</si>
  <si>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</si>
  <si>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</si>
  <si>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</si>
  <si>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</si>
  <si>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</si>
  <si>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</si>
  <si>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</si>
  <si>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</si>
  <si>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</si>
  <si>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</si>
  <si>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</si>
  <si>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</si>
  <si>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</si>
  <si>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</si>
  <si>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</si>
  <si>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</si>
  <si>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</si>
  <si>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</si>
  <si>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</si>
  <si>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</si>
  <si>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</si>
  <si>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</si>
  <si>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</si>
  <si>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</si>
  <si>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</si>
  <si>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</si>
  <si>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</si>
  <si>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</si>
  <si>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</si>
  <si>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</si>
  <si>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</si>
  <si>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</si>
  <si>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</si>
  <si>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</si>
  <si>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</si>
  <si>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</si>
  <si>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</si>
  <si>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</si>
  <si>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</si>
  <si>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</si>
  <si>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</si>
  <si>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</si>
  <si>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</si>
  <si>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</si>
  <si>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</si>
  <si>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</si>
  <si>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</si>
  <si>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</si>
  <si>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</si>
  <si>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</si>
  <si>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</si>
  <si>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</si>
  <si>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</si>
  <si>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</si>
  <si>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</si>
  <si>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</si>
  <si>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</si>
  <si>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</si>
  <si>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</si>
  <si>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</si>
  <si>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</si>
  <si>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</si>
  <si>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</si>
  <si>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</si>
  <si>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</si>
  <si>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</si>
  <si>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</si>
  <si>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</si>
  <si>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</si>
  <si>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</si>
  <si>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</si>
  <si>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</si>
  <si>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</si>
  <si>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</si>
  <si>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</si>
  <si>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</si>
  <si>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</si>
  <si>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</si>
  <si>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</si>
  <si>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</si>
  <si>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</si>
  <si>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</si>
  <si>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</si>
  <si>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</si>
  <si>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</si>
  <si>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</si>
  <si>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</si>
  <si>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</si>
  <si>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</si>
  <si>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</si>
  <si>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</si>
  <si>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</si>
  <si>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</si>
  <si>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</si>
  <si>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</si>
  <si>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</si>
  <si>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</si>
  <si>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</si>
  <si>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</si>
  <si>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</si>
  <si>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</si>
  <si>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</si>
  <si>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</si>
  <si>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</si>
  <si>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</si>
  <si>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</si>
  <si>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</si>
  <si>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</si>
  <si>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</si>
  <si>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</si>
  <si>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</si>
  <si>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</si>
  <si>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</si>
  <si>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</si>
  <si>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</si>
  <si>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</si>
  <si>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</si>
  <si>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</si>
  <si>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</si>
  <si>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</si>
  <si>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</si>
  <si>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</si>
  <si>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</si>
  <si>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</si>
  <si>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</si>
  <si>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</si>
  <si>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</si>
  <si>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</si>
  <si>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</si>
  <si>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</si>
  <si>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</si>
  <si>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</si>
  <si>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</si>
  <si>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</si>
  <si>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</si>
  <si>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</si>
  <si>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</si>
  <si>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</si>
  <si>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</si>
  <si>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</si>
  <si>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</si>
  <si>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</si>
  <si>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</si>
  <si>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</si>
  <si>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</si>
  <si>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</si>
  <si>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</si>
  <si>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</si>
  <si>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</si>
  <si>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</si>
  <si>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</si>
  <si>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</si>
  <si>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</si>
  <si>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</si>
  <si>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</si>
  <si>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</si>
  <si>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</si>
  <si>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</si>
  <si>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</si>
  <si>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</si>
  <si>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</si>
  <si>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</si>
  <si>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</si>
  <si>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</si>
  <si>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</si>
  <si>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</si>
  <si>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</si>
  <si>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</si>
  <si>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</si>
  <si>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</si>
  <si>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</si>
  <si>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</si>
  <si>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</si>
  <si>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</si>
  <si>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</si>
  <si>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</si>
  <si>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</si>
  <si>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</si>
  <si>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</si>
  <si>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</si>
  <si>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</si>
  <si>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</si>
  <si>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</si>
  <si>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</si>
  <si>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</si>
  <si>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</si>
  <si>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</si>
  <si>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</si>
  <si>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</si>
  <si>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</si>
  <si>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</si>
  <si>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</si>
  <si>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</si>
  <si>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</si>
  <si>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</si>
  <si>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</si>
  <si>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</si>
  <si>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</si>
  <si>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</si>
  <si>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</si>
  <si>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</si>
  <si>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</si>
  <si>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</si>
  <si>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</si>
  <si>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</si>
  <si>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</si>
  <si>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</si>
  <si>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</si>
  <si>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</si>
  <si>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</si>
  <si>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</si>
  <si>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</si>
  <si>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</si>
  <si>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</si>
  <si>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</si>
  <si>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</si>
  <si>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</si>
  <si>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</si>
  <si>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</si>
  <si>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</si>
  <si>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</si>
  <si>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</si>
  <si>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</si>
  <si>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</si>
  <si>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</si>
  <si>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</si>
  <si>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</si>
  <si>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</si>
  <si>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</si>
  <si>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</si>
  <si>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</si>
  <si>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</si>
  <si>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</si>
  <si>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</si>
  <si>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</si>
  <si>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</si>
  <si>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</si>
  <si>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</si>
  <si>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</si>
  <si>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</si>
  <si>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</si>
  <si>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</si>
  <si>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</si>
  <si>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</si>
  <si>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</si>
  <si>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</si>
  <si>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</si>
  <si>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</si>
  <si>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</si>
  <si>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</si>
  <si>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</si>
  <si>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</si>
  <si>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</si>
  <si>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</si>
  <si>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</si>
  <si>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</si>
  <si>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</si>
  <si>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</si>
  <si>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</si>
  <si>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</si>
  <si>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</si>
  <si>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</si>
  <si>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</si>
  <si>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</si>
  <si>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</si>
  <si>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</si>
  <si>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</si>
  <si>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</si>
  <si>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</si>
  <si>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</si>
  <si>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</si>
  <si>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</si>
  <si>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</si>
  <si>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</si>
  <si>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</si>
  <si>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</si>
  <si>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</si>
  <si>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</si>
  <si>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</si>
  <si>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</si>
  <si>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</si>
  <si>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</si>
  <si>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</si>
  <si>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</si>
  <si>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</si>
  <si>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</si>
  <si>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</si>
  <si>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</si>
  <si>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</si>
  <si>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</si>
  <si>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</si>
  <si>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</si>
  <si>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</si>
  <si>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</si>
  <si>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</si>
  <si>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</si>
  <si>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</si>
  <si>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</si>
  <si>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</si>
  <si>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</si>
  <si>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</si>
  <si>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</si>
  <si>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</si>
  <si>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</si>
  <si>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</si>
  <si>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</si>
  <si>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</si>
  <si>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</si>
  <si>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</si>
  <si>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</si>
  <si>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</si>
  <si>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</si>
  <si>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</si>
  <si>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</si>
  <si>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</si>
  <si>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</si>
  <si>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</si>
  <si>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</si>
  <si>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</si>
  <si>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</si>
  <si>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</si>
  <si>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</si>
  <si>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</si>
  <si>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</si>
  <si>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</si>
  <si>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</si>
  <si>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</si>
  <si>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</si>
  <si>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</si>
  <si>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</si>
  <si>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</si>
  <si>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</si>
  <si>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</si>
  <si>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</si>
  <si>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</si>
  <si>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</si>
  <si>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</si>
  <si>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</si>
  <si>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</si>
  <si>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</si>
  <si>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</si>
  <si>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</si>
  <si>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</si>
  <si>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</si>
  <si>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</si>
  <si>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</si>
  <si>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</si>
  <si>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</si>
  <si>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</si>
  <si>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</si>
  <si>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</si>
  <si>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</si>
  <si>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</si>
  <si>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</si>
  <si>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</si>
  <si>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</si>
  <si>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</si>
  <si>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</si>
  <si>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</si>
  <si>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</si>
  <si>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</si>
  <si>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</si>
  <si>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</si>
  <si>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</si>
  <si>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</si>
  <si>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</si>
  <si>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</si>
  <si>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</si>
  <si>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</si>
  <si>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</si>
  <si>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</si>
  <si>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</si>
  <si>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</si>
  <si>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</si>
  <si>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</si>
  <si>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</si>
  <si>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</si>
  <si>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</si>
  <si>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</si>
  <si>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</si>
  <si>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</si>
  <si>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</si>
  <si>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</si>
  <si>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</si>
  <si>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</si>
  <si>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</si>
  <si>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</si>
  <si>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</si>
  <si>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</si>
  <si>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</si>
  <si>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</si>
  <si>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</si>
  <si>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</si>
  <si>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</si>
  <si>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</si>
  <si>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</si>
  <si>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</si>
  <si>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</si>
  <si>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</si>
  <si>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</si>
  <si>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</si>
  <si>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</si>
  <si>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</si>
  <si>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</si>
  <si>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</si>
  <si>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</si>
  <si>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</si>
  <si>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</si>
  <si>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</si>
  <si>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</si>
  <si>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</si>
  <si>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</si>
  <si>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</si>
  <si>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</si>
  <si>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</si>
  <si>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</si>
  <si>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</si>
  <si>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</si>
  <si>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</si>
  <si>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</si>
  <si>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</si>
  <si>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</si>
  <si>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</si>
  <si>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</si>
  <si>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</si>
  <si>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</si>
  <si>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</si>
  <si>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</si>
  <si>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</si>
  <si>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</si>
  <si>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</si>
  <si>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</si>
  <si>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</si>
  <si>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</si>
  <si>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</si>
  <si>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</si>
  <si>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</si>
  <si>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</si>
  <si>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</si>
  <si>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</si>
  <si>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</si>
  <si>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</si>
  <si>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</si>
  <si>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</si>
  <si>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</si>
  <si>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</si>
  <si>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</si>
  <si>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</si>
  <si>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</si>
  <si>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</si>
  <si>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</si>
  <si>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</si>
  <si>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</si>
  <si>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</si>
  <si>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</si>
  <si>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</si>
  <si>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</si>
  <si>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</si>
  <si>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</si>
  <si>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</si>
  <si>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</si>
  <si>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</si>
  <si>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</si>
  <si>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</si>
  <si>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</si>
  <si>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</si>
  <si>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</si>
  <si>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</si>
  <si>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</si>
  <si>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</si>
  <si>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</si>
  <si>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</si>
  <si>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</si>
  <si>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</si>
  <si>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</si>
  <si>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</si>
  <si>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</si>
  <si>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</si>
  <si>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</si>
  <si>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</si>
  <si>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</si>
  <si>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</si>
  <si>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</si>
  <si>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</si>
  <si>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</si>
  <si>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</si>
  <si>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</si>
  <si>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</si>
  <si>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</si>
  <si>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</si>
  <si>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</si>
  <si>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</si>
  <si>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</si>
  <si>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</si>
  <si>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</si>
  <si>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</si>
  <si>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</si>
  <si>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</si>
  <si>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</si>
  <si>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</si>
  <si>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</si>
  <si>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</si>
  <si>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</si>
  <si>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</si>
  <si>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</si>
  <si>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</si>
  <si>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</si>
  <si>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</si>
  <si>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</si>
  <si>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</si>
  <si>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</si>
  <si>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</si>
  <si>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</si>
  <si>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</si>
  <si>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</si>
  <si>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</si>
  <si>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</si>
  <si>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</si>
  <si>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</si>
  <si>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</si>
  <si>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</si>
  <si>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</si>
  <si>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</si>
  <si>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</si>
  <si>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</si>
  <si>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</si>
  <si>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</si>
  <si>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</si>
  <si>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</si>
  <si>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</si>
  <si>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</si>
  <si>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</si>
  <si>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</si>
  <si>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</si>
  <si>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</si>
  <si>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</si>
  <si>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</si>
  <si>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</si>
  <si>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</si>
  <si>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</si>
  <si>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</si>
  <si>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</si>
  <si>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</si>
  <si>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</si>
  <si>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</si>
  <si>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</si>
  <si>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</si>
  <si>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</si>
  <si>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</si>
  <si>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</si>
  <si>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</si>
  <si>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</si>
  <si>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</si>
  <si>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</si>
  <si>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</si>
  <si>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</si>
  <si>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</si>
  <si>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</si>
  <si>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</si>
  <si>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</si>
  <si>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</si>
  <si>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</si>
  <si>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</si>
  <si>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</si>
  <si>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</si>
  <si>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</si>
  <si>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</si>
  <si>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</si>
  <si>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</si>
  <si>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</si>
  <si>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</si>
  <si>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</si>
  <si>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</si>
  <si>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</si>
  <si>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</si>
  <si>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</si>
  <si>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</si>
  <si>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</si>
  <si>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</si>
  <si>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</si>
  <si>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</si>
  <si>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</si>
  <si>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</si>
  <si>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</si>
  <si>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</si>
  <si>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</si>
  <si>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</si>
  <si>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</si>
  <si>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</si>
  <si>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</si>
  <si>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</si>
  <si>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</si>
  <si>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</si>
  <si>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</si>
  <si>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</si>
  <si>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</si>
  <si>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</si>
  <si>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</si>
  <si>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</si>
  <si>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</si>
  <si>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</si>
  <si>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</si>
  <si>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</si>
  <si>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</si>
  <si>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</si>
  <si>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</si>
  <si>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</si>
  <si>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</si>
  <si>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</si>
  <si>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</si>
  <si>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</si>
  <si>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</si>
  <si>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</si>
  <si>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</si>
  <si>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</si>
  <si>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</si>
  <si>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</si>
  <si>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</si>
  <si>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</si>
  <si>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</si>
  <si>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</si>
  <si>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</si>
  <si>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</si>
  <si>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</si>
  <si>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</si>
  <si>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</si>
  <si>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</si>
  <si>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</si>
  <si>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</si>
  <si>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</si>
  <si>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</si>
  <si>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</si>
  <si>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</si>
  <si>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</si>
  <si>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</si>
  <si>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</si>
  <si>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</si>
  <si>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</si>
  <si>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</si>
  <si>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</si>
  <si>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</si>
  <si>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</si>
  <si>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</si>
  <si>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</si>
  <si>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</si>
  <si>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</si>
  <si>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</si>
  <si>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</si>
  <si>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</si>
  <si>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</si>
  <si>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</si>
  <si>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</si>
  <si>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</si>
  <si>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</si>
  <si>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</si>
  <si>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</si>
  <si>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</si>
  <si>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</si>
  <si>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</si>
  <si>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</si>
  <si>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</si>
  <si>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</si>
  <si>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</si>
  <si>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</si>
  <si>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</si>
  <si>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</si>
  <si>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</si>
  <si>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</si>
  <si>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</si>
  <si>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</si>
  <si>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</si>
  <si>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</si>
  <si>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</si>
  <si>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</si>
  <si>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</si>
  <si>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</si>
  <si>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</si>
  <si>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</si>
  <si>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</si>
  <si>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</si>
  <si>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</si>
  <si>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</si>
  <si>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</si>
  <si>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</si>
  <si>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</si>
  <si>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</si>
  <si>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</si>
  <si>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</si>
  <si>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</si>
  <si>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</si>
  <si>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</si>
  <si>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</si>
  <si>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</si>
  <si>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</si>
  <si>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</si>
  <si>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</si>
  <si>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</si>
  <si>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</si>
  <si>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</si>
  <si>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</si>
  <si>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</si>
  <si>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</si>
  <si>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</si>
  <si>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</si>
  <si>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</si>
  <si>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</si>
  <si>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</si>
  <si>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</si>
  <si>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</si>
  <si>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</si>
  <si>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</si>
  <si>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</si>
  <si>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</si>
  <si>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</si>
  <si>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</si>
  <si>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</si>
  <si>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</si>
  <si>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</si>
  <si>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</si>
  <si>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</si>
  <si>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</si>
  <si>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</si>
  <si>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</si>
  <si>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</si>
  <si>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</si>
  <si>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</si>
  <si>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</si>
  <si>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</si>
  <si>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</si>
  <si>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</si>
  <si>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</si>
  <si>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</si>
  <si>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</si>
  <si>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</si>
  <si>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</si>
  <si>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</si>
  <si>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</si>
  <si>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</si>
  <si>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</si>
  <si>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</si>
  <si>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</si>
  <si>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</si>
  <si>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</si>
  <si>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</si>
  <si>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</si>
  <si>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</si>
  <si>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</si>
  <si>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</si>
  <si>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</si>
  <si>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</si>
  <si>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</si>
  <si>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</si>
  <si>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</si>
  <si>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</si>
  <si>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</si>
  <si>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</si>
  <si>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</si>
  <si>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</si>
  <si>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</si>
  <si>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</si>
  <si>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</si>
  <si>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</si>
  <si>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</si>
  <si>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</si>
  <si>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</si>
  <si>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</si>
  <si>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</si>
  <si>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</si>
  <si>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</si>
  <si>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</si>
  <si>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</si>
  <si>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</si>
  <si>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</si>
  <si>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</si>
  <si>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</si>
  <si>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</si>
  <si>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</si>
  <si>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</si>
  <si>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</si>
  <si>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</si>
  <si>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</si>
  <si>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</si>
  <si>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</si>
  <si>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</si>
  <si>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</si>
  <si>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</si>
  <si>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</si>
  <si>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</si>
  <si>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</si>
  <si>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</si>
  <si>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</si>
  <si>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</si>
  <si>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</si>
  <si>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</si>
  <si>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</si>
  <si>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</si>
  <si>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</si>
  <si>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</si>
  <si>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</si>
  <si>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</si>
  <si>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</si>
  <si>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</si>
  <si>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</si>
  <si>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</si>
  <si>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</si>
  <si>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</si>
  <si>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</si>
  <si>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</si>
  <si>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</si>
  <si>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</si>
  <si>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</si>
  <si>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</si>
  <si>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</si>
  <si>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</si>
  <si>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</si>
  <si>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</si>
  <si>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</si>
  <si>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</si>
  <si>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</si>
  <si>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</si>
  <si>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</si>
  <si>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</si>
  <si>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</si>
  <si>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</si>
  <si>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</si>
  <si>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</si>
  <si>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</si>
  <si>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</si>
  <si>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</si>
  <si>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</si>
  <si>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</si>
  <si>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</si>
  <si>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</si>
  <si>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</si>
  <si>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</si>
  <si>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</si>
  <si>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</si>
  <si>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</si>
  <si>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</si>
  <si>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</si>
  <si>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</si>
  <si>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</si>
  <si>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</si>
  <si>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</si>
  <si>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</si>
  <si>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</si>
  <si>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</si>
  <si>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</si>
  <si>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</si>
  <si>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</si>
  <si>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</si>
  <si>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</si>
  <si>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</si>
  <si>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</si>
  <si>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</si>
  <si>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</si>
  <si>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</si>
  <si>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</si>
  <si>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</si>
  <si>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</si>
  <si>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</si>
  <si>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</si>
  <si>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</si>
  <si>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</si>
  <si>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</si>
  <si>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</si>
  <si>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</si>
  <si>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</si>
  <si>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</si>
  <si>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</si>
  <si>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</si>
  <si>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</si>
  <si>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</si>
  <si>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</si>
  <si>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</si>
  <si>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</si>
  <si>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</si>
  <si>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</si>
  <si>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</si>
  <si>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</si>
  <si>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</si>
  <si>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</si>
  <si>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</si>
  <si>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</si>
  <si>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</si>
  <si>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</si>
  <si>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</si>
  <si>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</si>
  <si>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</si>
  <si>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</si>
  <si>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</si>
  <si>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</si>
  <si>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</si>
  <si>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</si>
  <si>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</si>
  <si>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</si>
  <si>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</si>
  <si>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</si>
  <si>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</si>
  <si>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</si>
  <si>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</si>
  <si>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</si>
  <si>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</si>
  <si>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</si>
  <si>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</si>
  <si>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</si>
  <si>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</si>
  <si>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</si>
  <si>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</si>
  <si>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</si>
  <si>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</si>
  <si>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</si>
  <si>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</si>
  <si>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</si>
  <si>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</si>
  <si>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</si>
  <si>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</si>
  <si>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</si>
  <si>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</si>
  <si>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</si>
  <si>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</si>
  <si>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</si>
  <si>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</si>
  <si>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</si>
  <si>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</si>
  <si>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</si>
  <si>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</si>
  <si>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</si>
  <si>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</si>
  <si>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</si>
  <si>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</si>
  <si>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</si>
  <si>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</si>
  <si>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</si>
  <si>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</si>
  <si>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</si>
  <si>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</si>
  <si>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</si>
  <si>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</si>
  <si>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</si>
  <si>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</si>
  <si>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</si>
  <si>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</si>
  <si>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</si>
  <si>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</si>
  <si>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</si>
  <si>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</si>
  <si>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</si>
  <si>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</si>
  <si>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</si>
  <si>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</si>
  <si>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</si>
  <si>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</si>
  <si>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</si>
  <si>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</si>
  <si>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</si>
  <si>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</si>
  <si>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</si>
  <si>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</si>
  <si>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</si>
  <si>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</si>
  <si>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</si>
  <si>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</si>
  <si>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</si>
  <si>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</si>
  <si>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</si>
  <si>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</si>
  <si>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</si>
  <si>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</si>
  <si>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</si>
  <si>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</si>
  <si>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</si>
  <si>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</si>
  <si>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</si>
  <si>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</si>
  <si>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</si>
  <si>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</si>
  <si>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</si>
  <si>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</si>
  <si>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</si>
  <si>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</si>
  <si>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</si>
  <si>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</si>
  <si>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</si>
  <si>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</si>
  <si>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</si>
  <si>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</si>
  <si>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</si>
  <si>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</si>
  <si>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</si>
  <si>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</si>
  <si>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</si>
  <si>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</si>
  <si>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</si>
  <si>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</si>
  <si>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</si>
  <si>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</si>
  <si>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</si>
  <si>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</si>
  <si>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</si>
  <si>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</si>
  <si>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</si>
  <si>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</si>
  <si>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</si>
  <si>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</si>
  <si>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</si>
  <si>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</si>
  <si>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</si>
  <si>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</si>
  <si>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</si>
  <si>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</si>
  <si>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</si>
  <si>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</si>
  <si>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</si>
  <si>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</si>
  <si>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</si>
  <si>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</si>
  <si>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</si>
  <si>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</si>
  <si>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</si>
  <si>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</si>
  <si>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</si>
  <si>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</si>
  <si>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</si>
  <si>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</si>
  <si>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</si>
  <si>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</si>
  <si>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</si>
  <si>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</si>
  <si>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</si>
  <si>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</si>
  <si>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</si>
  <si>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</si>
  <si>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</si>
  <si>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</si>
  <si>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</si>
  <si>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</si>
  <si>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</si>
  <si>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</si>
  <si>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</si>
  <si>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</si>
  <si>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</si>
  <si>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</si>
  <si>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</si>
  <si>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</si>
  <si>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</si>
  <si>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</si>
  <si>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</si>
  <si>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</si>
  <si>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</si>
  <si>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</si>
  <si>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</si>
  <si>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</si>
  <si>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</si>
  <si>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</si>
  <si>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</si>
  <si>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</si>
  <si>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</si>
  <si>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</si>
  <si>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</si>
  <si>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</si>
  <si>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</si>
  <si>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</si>
  <si>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</si>
  <si>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</si>
  <si>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</si>
  <si>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</si>
  <si>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</si>
  <si>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</si>
  <si>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</si>
  <si>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</si>
  <si>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</si>
  <si>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</si>
  <si>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</si>
  <si>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</si>
  <si>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</si>
  <si>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</si>
  <si>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</si>
  <si>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</si>
  <si>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</si>
  <si>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</si>
  <si>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</si>
  <si>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</si>
  <si>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</si>
  <si>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</si>
  <si>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</si>
  <si>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</si>
  <si>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</si>
  <si>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</si>
  <si>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</si>
  <si>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</si>
  <si>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</si>
  <si>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</si>
  <si>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</si>
  <si>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</si>
  <si>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</si>
  <si>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</si>
  <si>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</si>
  <si>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</si>
  <si>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</si>
  <si>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</si>
  <si>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</si>
  <si>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</si>
  <si>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</si>
  <si>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</si>
  <si>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</si>
  <si>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</si>
  <si>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</si>
  <si>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</si>
  <si>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</si>
  <si>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</si>
  <si>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</si>
  <si>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</si>
  <si>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</si>
  <si>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</si>
  <si>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</si>
  <si>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</si>
  <si>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</si>
  <si>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</si>
  <si>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</si>
  <si>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</si>
  <si>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</si>
  <si>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</si>
  <si>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</si>
  <si>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</si>
  <si>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</si>
  <si>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</si>
  <si>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</si>
  <si>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</si>
  <si>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</si>
  <si>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</si>
  <si>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</si>
  <si>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</si>
  <si>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</si>
  <si>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</si>
  <si>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</si>
  <si>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</si>
  <si>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</si>
  <si>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</si>
  <si>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</si>
  <si>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</si>
  <si>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</si>
  <si>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</si>
  <si>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</si>
  <si>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</si>
  <si>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</si>
  <si>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</si>
  <si>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</si>
  <si>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</si>
  <si>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</si>
  <si>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</si>
  <si>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</si>
  <si>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</si>
  <si>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</si>
  <si>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</si>
  <si>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</si>
  <si>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</si>
  <si>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</si>
  <si>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</si>
  <si>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</si>
  <si>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</si>
  <si>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</si>
  <si>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</si>
  <si>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</si>
  <si>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</si>
  <si>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</si>
  <si>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</si>
  <si>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</si>
  <si>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</si>
  <si>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</si>
  <si>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</si>
  <si>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</si>
  <si>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</si>
  <si>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</si>
  <si>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</si>
  <si>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</si>
  <si>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</si>
  <si>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</si>
  <si>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</si>
  <si>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</si>
  <si>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</si>
  <si>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</si>
  <si>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</si>
  <si>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</si>
  <si>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</si>
  <si>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</si>
  <si>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</si>
  <si>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</si>
  <si>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</si>
  <si>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</si>
  <si>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</si>
  <si>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</si>
  <si>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</si>
  <si>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</si>
  <si>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</si>
  <si>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</si>
  <si>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</si>
  <si>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</si>
  <si>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</si>
  <si>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</si>
  <si>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</si>
  <si>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</si>
  <si>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</si>
  <si>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</si>
  <si>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</si>
  <si>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</si>
  <si>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</si>
  <si>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</si>
  <si>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</si>
  <si>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</si>
  <si>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</si>
  <si>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</si>
  <si>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</si>
  <si>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</si>
  <si>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</si>
  <si>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</si>
  <si>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</si>
  <si>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</si>
  <si>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</si>
  <si>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</si>
  <si>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</si>
  <si>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</si>
  <si>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</si>
  <si>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</si>
  <si>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</si>
  <si>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</si>
  <si>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</si>
  <si>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</si>
  <si>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</si>
  <si>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</si>
  <si>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</si>
  <si>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</si>
  <si>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</si>
  <si>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</si>
  <si>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</si>
  <si>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</si>
  <si>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</si>
  <si>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</si>
  <si>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</si>
  <si>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</si>
  <si>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</si>
  <si>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</si>
  <si>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</si>
  <si>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</si>
  <si>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</si>
  <si>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</si>
  <si>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</si>
  <si>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</si>
  <si>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</si>
  <si>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</si>
  <si>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</si>
  <si>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</si>
  <si>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</si>
  <si>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</si>
  <si>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</si>
  <si>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</si>
  <si>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</si>
  <si>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</si>
  <si>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</si>
  <si>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</si>
  <si>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</si>
  <si>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</si>
  <si>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</si>
  <si>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</si>
  <si>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</si>
  <si>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</si>
  <si>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</si>
  <si>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</si>
  <si>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</si>
  <si>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</si>
  <si>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</si>
  <si>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</si>
  <si>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</si>
  <si>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</si>
  <si>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</si>
  <si>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</si>
  <si>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</si>
  <si>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</si>
  <si>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</si>
  <si>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</si>
  <si>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</si>
  <si>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</si>
  <si>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</si>
  <si>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</si>
  <si>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</si>
  <si>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</si>
  <si>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</si>
  <si>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</si>
  <si>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</si>
  <si>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</si>
  <si>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</si>
  <si>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</si>
  <si>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</si>
  <si>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</si>
  <si>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</si>
  <si>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</si>
  <si>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</si>
  <si>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</si>
  <si>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</si>
  <si>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</si>
  <si>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</si>
  <si>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</si>
  <si>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</si>
  <si>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</si>
  <si>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</si>
  <si>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</si>
  <si>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</si>
  <si>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</si>
  <si>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</si>
  <si>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</si>
  <si>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</si>
  <si>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</si>
  <si>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</si>
  <si>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</si>
  <si>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</si>
  <si>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</si>
  <si>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</si>
  <si>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</si>
  <si>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</si>
  <si>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</si>
  <si>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</si>
  <si>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</si>
  <si>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</si>
  <si>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</si>
  <si>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</si>
  <si>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</si>
  <si>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</si>
  <si>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</si>
  <si>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</si>
  <si>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</si>
  <si>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</si>
  <si>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</si>
  <si>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</si>
  <si>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</si>
  <si>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</si>
  <si>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</si>
  <si>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</si>
  <si>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</si>
  <si>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</si>
  <si>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</si>
  <si>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</si>
  <si>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</si>
  <si>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</si>
  <si>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</si>
  <si>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</si>
  <si>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</si>
  <si>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</si>
  <si>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</si>
  <si>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</si>
  <si>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</si>
  <si>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</si>
  <si>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</si>
  <si>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</si>
  <si>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</si>
  <si>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</si>
  <si>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</si>
  <si>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</si>
  <si>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</si>
  <si>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</si>
  <si>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</si>
  <si>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</si>
  <si>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</si>
  <si>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</si>
  <si>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</si>
  <si>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</si>
  <si>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</si>
  <si>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</si>
  <si>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</si>
  <si>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</si>
  <si>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</si>
  <si>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</si>
  <si>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</si>
  <si>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</si>
  <si>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</si>
  <si>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</si>
  <si>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</si>
  <si>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</si>
  <si>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</si>
  <si>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</si>
  <si>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</si>
  <si>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</si>
  <si>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</si>
  <si>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</si>
  <si>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</si>
  <si>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</si>
  <si>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</si>
  <si>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</si>
  <si>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</si>
  <si>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</si>
  <si>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</si>
  <si>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</si>
  <si>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</si>
  <si>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</si>
  <si>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</si>
  <si>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</si>
  <si>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</si>
  <si>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</si>
  <si>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</si>
  <si>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</si>
  <si>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</si>
  <si>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</si>
  <si>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</si>
  <si>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</si>
  <si>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</si>
  <si>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</si>
  <si>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</si>
  <si>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</si>
  <si>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</si>
  <si>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</si>
  <si>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</si>
  <si>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</si>
  <si>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</si>
  <si>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</si>
  <si>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</si>
  <si>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</si>
  <si>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</si>
  <si>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</si>
  <si>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</si>
  <si>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</si>
  <si>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</si>
  <si>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</si>
  <si>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</si>
  <si>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</si>
  <si>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</si>
  <si>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</si>
  <si>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</si>
  <si>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</si>
  <si>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</si>
  <si>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</si>
  <si>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</si>
  <si>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</si>
  <si>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</si>
  <si>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</si>
  <si>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</si>
  <si>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</si>
  <si>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</si>
  <si>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</si>
  <si>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</si>
  <si>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</si>
  <si>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</si>
  <si>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</si>
  <si>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</si>
  <si>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</si>
  <si>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</si>
  <si>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</si>
  <si>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</si>
  <si>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</si>
  <si>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</si>
  <si>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</si>
  <si>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</si>
  <si>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</si>
  <si>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</si>
  <si>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</si>
  <si>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</si>
  <si>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</si>
  <si>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</si>
  <si>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</si>
  <si>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</si>
  <si>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</si>
  <si>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</si>
  <si>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</si>
  <si>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</si>
  <si>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</si>
  <si>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</si>
  <si>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</si>
  <si>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</si>
  <si>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</si>
  <si>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</si>
  <si>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</si>
  <si>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</si>
  <si>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</si>
  <si>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</si>
  <si>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</si>
  <si>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</si>
  <si>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</si>
  <si>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</si>
  <si>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</si>
  <si>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</si>
  <si>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</si>
  <si>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</si>
  <si>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</si>
  <si>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</si>
  <si>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</si>
  <si>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</si>
  <si>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</si>
  <si>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</si>
  <si>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</si>
  <si>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</si>
  <si>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</si>
  <si>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</si>
  <si>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</si>
  <si>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</si>
  <si>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</si>
  <si>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</si>
  <si>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</si>
  <si>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</si>
  <si>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</si>
  <si>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</si>
  <si>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</si>
  <si>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</si>
  <si>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</si>
  <si>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</si>
  <si>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</si>
  <si>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</si>
  <si>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</si>
  <si>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</si>
  <si>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</si>
  <si>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</si>
  <si>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</si>
  <si>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</si>
  <si>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</si>
  <si>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</si>
  <si>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</si>
  <si>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</si>
  <si>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</si>
  <si>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</si>
  <si>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</si>
  <si>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</si>
  <si>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</si>
  <si>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</si>
  <si>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</si>
  <si>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</si>
  <si>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</si>
  <si>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</si>
  <si>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</si>
  <si>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</si>
  <si>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</si>
  <si>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</si>
  <si>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</si>
  <si>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</si>
  <si>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</si>
  <si>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</si>
  <si>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</si>
  <si>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</si>
  <si>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</si>
  <si>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</si>
  <si>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</si>
  <si>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</si>
  <si>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</si>
  <si>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</si>
  <si>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</si>
  <si>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</si>
  <si>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</si>
  <si>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</si>
  <si>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</si>
  <si>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</si>
  <si>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</si>
  <si>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</si>
  <si>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</si>
  <si>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</si>
  <si>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</si>
  <si>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</si>
  <si>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</si>
  <si>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</si>
  <si>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</si>
  <si>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</si>
  <si>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</si>
  <si>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</si>
  <si>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</si>
  <si>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</si>
  <si>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</si>
  <si>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</si>
  <si>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</si>
  <si>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</si>
  <si>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</si>
  <si>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</si>
  <si>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</si>
  <si>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</si>
  <si>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</si>
  <si>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</si>
  <si>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</si>
  <si>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</si>
  <si>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</si>
  <si>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</si>
  <si>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</si>
  <si>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</si>
  <si>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</si>
  <si>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</si>
  <si>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</si>
  <si>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</si>
  <si>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</si>
  <si>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</si>
  <si>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</si>
  <si>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</si>
  <si>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</si>
  <si>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</si>
  <si>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</si>
  <si>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</si>
  <si>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</si>
  <si>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</si>
  <si>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</si>
  <si>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</si>
  <si>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</si>
  <si>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</si>
  <si>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</si>
  <si>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</si>
  <si>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</si>
  <si>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</si>
  <si>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</si>
  <si>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</si>
  <si>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</si>
  <si>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</si>
  <si>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</si>
  <si>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</si>
  <si>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</si>
  <si>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</si>
  <si>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</si>
  <si>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</si>
  <si>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</si>
  <si>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</si>
  <si>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</si>
  <si>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</si>
  <si>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</si>
  <si>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</si>
  <si>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</si>
  <si>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</si>
  <si>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</si>
  <si>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</si>
  <si>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</si>
  <si>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</si>
  <si>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</si>
  <si>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</si>
  <si>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</si>
  <si>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</si>
  <si>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</si>
  <si>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</si>
  <si>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</si>
  <si>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</si>
  <si>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</si>
  <si>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</si>
  <si>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</si>
  <si>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</si>
  <si>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</si>
  <si>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</si>
  <si>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</si>
  <si>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</si>
  <si>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</si>
  <si>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</si>
  <si>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</si>
  <si>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</si>
  <si>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</si>
  <si>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</si>
  <si>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</si>
  <si>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</si>
  <si>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</si>
  <si>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</si>
  <si>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</si>
  <si>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</si>
  <si>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</si>
  <si>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</si>
  <si>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</si>
  <si>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</si>
  <si>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</si>
  <si>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</si>
  <si>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</si>
  <si>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</si>
  <si>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</si>
  <si>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</si>
  <si>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</si>
  <si>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</si>
  <si>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</si>
  <si>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</si>
  <si>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</si>
  <si>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</si>
  <si>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</si>
  <si>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</si>
  <si>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</si>
  <si>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</si>
  <si>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</si>
  <si>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</si>
  <si>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</si>
  <si>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</si>
  <si>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</si>
  <si>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</si>
  <si>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</si>
  <si>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</si>
  <si>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</si>
  <si>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</si>
  <si>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</si>
  <si>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</si>
  <si>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</si>
  <si>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</si>
  <si>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</si>
  <si>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</si>
  <si>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</si>
  <si>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</si>
  <si>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</si>
  <si>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</si>
  <si>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</si>
  <si>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</si>
  <si>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</si>
  <si>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</si>
  <si>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</si>
  <si>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</si>
  <si>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</si>
  <si>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</si>
  <si>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</si>
  <si>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</si>
  <si>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</si>
  <si>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</si>
  <si>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</si>
  <si>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</si>
  <si>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</si>
  <si>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</si>
  <si>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</si>
  <si>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</si>
  <si>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</si>
  <si>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</si>
  <si>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</si>
  <si>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</si>
  <si>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</si>
  <si>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</si>
  <si>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</si>
  <si>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</si>
  <si>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</si>
  <si>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</si>
  <si>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</si>
  <si>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</si>
  <si>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</si>
  <si>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</si>
  <si>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</si>
  <si>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</si>
  <si>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</si>
  <si>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</si>
  <si>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</si>
  <si>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</si>
  <si>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</si>
  <si>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</si>
  <si>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</si>
  <si>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</si>
  <si>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</si>
  <si>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</si>
  <si>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</si>
  <si>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</si>
  <si>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</si>
  <si>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</si>
  <si>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</si>
  <si>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</si>
  <si>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</si>
  <si>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</si>
  <si>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</si>
  <si>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</si>
  <si>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</si>
  <si>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</si>
  <si>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</si>
  <si>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</si>
  <si>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</si>
  <si>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</si>
  <si>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</si>
  <si>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</si>
  <si>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</si>
  <si>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</si>
  <si>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</si>
  <si>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</si>
  <si>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</si>
  <si>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</si>
  <si>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</si>
  <si>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</si>
  <si>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</si>
  <si>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</si>
  <si>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</si>
  <si>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</si>
  <si>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</si>
  <si>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</si>
  <si>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</si>
  <si>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</si>
  <si>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</si>
  <si>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</si>
  <si>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</si>
  <si>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</si>
  <si>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</si>
  <si>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</si>
  <si>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</si>
  <si>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</si>
  <si>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</si>
  <si>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</si>
  <si>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</si>
  <si>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</si>
  <si>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</si>
  <si>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</si>
  <si>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</si>
  <si>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</si>
  <si>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</si>
  <si>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</si>
  <si>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</si>
  <si>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</si>
  <si>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</si>
  <si>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</si>
  <si>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</si>
  <si>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</si>
  <si>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</si>
  <si>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</si>
  <si>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</si>
  <si>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</si>
  <si>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</si>
  <si>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</si>
  <si>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</si>
  <si>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</si>
  <si>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</si>
  <si>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</si>
  <si>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</si>
  <si>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</si>
  <si>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</si>
  <si>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</si>
  <si>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</si>
  <si>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</si>
  <si>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</si>
  <si>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</si>
  <si>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</si>
  <si>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</si>
  <si>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</si>
  <si>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</si>
  <si>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</si>
  <si>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</si>
  <si>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</si>
  <si>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</si>
  <si>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</si>
  <si>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</si>
  <si>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</si>
  <si>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</si>
  <si>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</si>
  <si>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</si>
  <si>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</si>
  <si>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</si>
  <si>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</si>
  <si>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</si>
  <si>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</si>
  <si>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</si>
  <si>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</si>
  <si>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</si>
  <si>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</si>
  <si>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</si>
  <si>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</si>
  <si>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</si>
  <si>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</si>
  <si>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</si>
  <si>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</si>
  <si>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</si>
  <si>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</si>
  <si>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</si>
  <si>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</si>
  <si>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</si>
  <si>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</si>
  <si>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</si>
  <si>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</si>
  <si>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</si>
  <si>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</si>
  <si>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</si>
  <si>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</si>
  <si>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</si>
  <si>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</si>
  <si>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</si>
  <si>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</si>
  <si>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</si>
  <si>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</si>
  <si>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</si>
  <si>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</si>
  <si>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</si>
  <si>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</si>
  <si>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</si>
  <si>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</si>
  <si>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</si>
  <si>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</si>
  <si>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</si>
  <si>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</si>
  <si>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</si>
  <si>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</si>
  <si>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</si>
  <si>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</si>
  <si>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</si>
  <si>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</si>
  <si>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</si>
  <si>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</si>
  <si>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</si>
  <si>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</si>
  <si>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</si>
  <si>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</si>
  <si>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</si>
  <si>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</si>
  <si>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</si>
  <si>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</si>
  <si>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</si>
  <si>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</si>
  <si>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</si>
  <si>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</si>
  <si>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</si>
  <si>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</si>
  <si>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</si>
  <si>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</si>
  <si>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</si>
  <si>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</si>
  <si>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</si>
  <si>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</si>
  <si>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</si>
  <si>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</si>
  <si>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</si>
  <si>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</si>
  <si>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</si>
  <si>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</si>
  <si>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</si>
  <si>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</si>
  <si>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</si>
  <si>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</si>
  <si>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</si>
  <si>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</si>
  <si>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</si>
  <si>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</si>
  <si>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</si>
  <si>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</si>
  <si>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</si>
  <si>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</si>
  <si>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</si>
  <si>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</si>
  <si>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</si>
  <si>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</si>
  <si>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</si>
  <si>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</si>
  <si>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</si>
  <si>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</si>
  <si>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</si>
  <si>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</si>
  <si>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</si>
  <si>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</si>
  <si>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</si>
  <si>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</si>
  <si>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</si>
  <si>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</si>
  <si>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</si>
  <si>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</si>
  <si>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</si>
  <si>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</si>
  <si>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</si>
  <si>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</si>
  <si>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</si>
  <si>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</si>
  <si>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</si>
  <si>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</si>
  <si>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</si>
  <si>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</si>
  <si>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</si>
  <si>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</si>
  <si>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</si>
  <si>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</si>
  <si>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</si>
  <si>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</si>
  <si>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</si>
  <si>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</si>
  <si>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</si>
  <si>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</si>
  <si>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</si>
  <si>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</si>
  <si>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</si>
  <si>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</si>
  <si>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</si>
  <si>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</si>
  <si>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</si>
  <si>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</si>
  <si>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</si>
  <si>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</si>
  <si>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</si>
  <si>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</si>
  <si>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</si>
  <si>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</si>
  <si>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</si>
  <si>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</si>
  <si>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</si>
  <si>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</si>
  <si>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</si>
  <si>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</si>
  <si>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</si>
  <si>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</si>
  <si>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</si>
  <si>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</si>
  <si>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</si>
  <si>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</si>
  <si>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</si>
  <si>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</si>
  <si>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</si>
  <si>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</si>
  <si>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</si>
  <si>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</si>
  <si>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</si>
  <si>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</si>
  <si>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</si>
  <si>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</si>
  <si>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</si>
  <si>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</si>
  <si>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</si>
  <si>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</si>
  <si>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</si>
  <si>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</si>
  <si>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</si>
  <si>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</si>
  <si>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</si>
  <si>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</si>
  <si>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</si>
  <si>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</si>
  <si>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</si>
  <si>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</si>
  <si>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</si>
  <si>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</si>
  <si>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</si>
  <si>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</si>
  <si>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</si>
  <si>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</si>
  <si>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</si>
  <si>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</si>
  <si>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</si>
  <si>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</si>
  <si>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</si>
  <si>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</si>
  <si>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</si>
  <si>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</si>
  <si>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</si>
  <si>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</si>
  <si>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</si>
  <si>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</si>
  <si>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</si>
  <si>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</si>
  <si>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</si>
  <si>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</si>
  <si>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</si>
  <si>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</si>
  <si>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</si>
  <si>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</si>
  <si>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</si>
  <si>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</si>
  <si>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</si>
  <si>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</si>
  <si>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</si>
  <si>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</si>
  <si>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</si>
  <si>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</si>
  <si>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</si>
  <si>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</si>
  <si>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</si>
  <si>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</si>
  <si>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</si>
  <si>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</si>
  <si>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</si>
  <si>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</si>
  <si>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</si>
  <si>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</si>
  <si>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</si>
  <si>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</si>
  <si>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</si>
  <si>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</si>
  <si>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</si>
  <si>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</si>
  <si>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</si>
  <si>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</si>
  <si>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</si>
  <si>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</si>
  <si>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</si>
  <si>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</si>
  <si>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</si>
  <si>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</si>
  <si>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</si>
  <si>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</si>
  <si>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</si>
  <si>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</si>
  <si>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</si>
  <si>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</si>
  <si>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</si>
  <si>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</si>
  <si>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</si>
  <si>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</si>
  <si>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</si>
  <si>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</si>
  <si>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</si>
  <si>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</si>
  <si>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</si>
  <si>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</si>
  <si>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</si>
  <si>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</si>
  <si>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</si>
  <si>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</si>
  <si>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</si>
  <si>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</si>
  <si>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</si>
  <si>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</si>
  <si>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</si>
  <si>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</si>
  <si>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</si>
  <si>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</si>
  <si>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</si>
  <si>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</si>
  <si>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</si>
  <si>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</si>
  <si>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</si>
  <si>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</si>
  <si>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</si>
  <si>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</si>
  <si>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</si>
  <si>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</si>
  <si>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</si>
  <si>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</si>
  <si>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</si>
  <si>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</si>
  <si>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</si>
  <si>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</si>
  <si>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</si>
  <si>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</si>
  <si>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</si>
  <si>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</si>
  <si>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</si>
  <si>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</si>
  <si>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</si>
  <si>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</si>
  <si>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</si>
  <si>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</si>
  <si>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</si>
  <si>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</si>
  <si>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</si>
  <si>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</si>
  <si>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</si>
  <si>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</si>
  <si>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</si>
  <si>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</si>
  <si>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</si>
  <si>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</si>
  <si>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</si>
  <si>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</si>
  <si>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</si>
  <si>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</si>
  <si>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</si>
  <si>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</si>
  <si>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</si>
  <si>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</si>
  <si>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</si>
  <si>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</si>
  <si>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</si>
  <si>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</si>
  <si>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</si>
  <si>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</si>
  <si>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</si>
  <si>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</si>
  <si>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</si>
  <si>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</si>
  <si>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</si>
  <si>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</si>
  <si>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</si>
  <si>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</si>
  <si>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</si>
  <si>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</si>
  <si>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</si>
  <si>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</si>
  <si>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</si>
  <si>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</si>
  <si>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</si>
  <si>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</si>
  <si>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</si>
  <si>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</si>
  <si>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</si>
  <si>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</si>
  <si>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</si>
  <si>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</si>
  <si>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</si>
  <si>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</si>
  <si>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</si>
  <si>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</si>
  <si>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</si>
  <si>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</si>
  <si>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</si>
  <si>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</si>
  <si>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</si>
  <si>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</si>
  <si>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</si>
  <si>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</si>
  <si>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</si>
  <si>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</si>
  <si>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</si>
  <si>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</si>
  <si>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</si>
  <si>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</si>
  <si>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</si>
  <si>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</si>
  <si>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</si>
  <si>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</si>
  <si>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</si>
  <si>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</si>
  <si>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</si>
  <si>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</si>
  <si>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</si>
  <si>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</si>
  <si>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</si>
  <si>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</si>
  <si>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</si>
  <si>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</si>
  <si>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</si>
  <si>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</si>
  <si>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</si>
  <si>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</si>
  <si>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</si>
  <si>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</si>
  <si>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</si>
  <si>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</si>
  <si>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</si>
  <si>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</si>
  <si>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</si>
  <si>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</si>
  <si>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</si>
  <si>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</si>
  <si>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</si>
  <si>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</si>
  <si>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</si>
  <si>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</si>
  <si>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</si>
  <si>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</si>
  <si>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</si>
  <si>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</si>
  <si>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</si>
  <si>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</si>
  <si>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</si>
  <si>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</si>
  <si>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</si>
  <si>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</si>
  <si>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</si>
  <si>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</si>
  <si>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</si>
  <si>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</si>
  <si>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</si>
  <si>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</si>
  <si>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</si>
  <si>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</si>
  <si>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</si>
  <si>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</si>
  <si>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</si>
  <si>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</si>
  <si>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</si>
  <si>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</si>
  <si>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</si>
  <si>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</si>
  <si>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</si>
  <si>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</si>
  <si>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</si>
  <si>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</si>
  <si>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</si>
  <si>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</si>
  <si>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</si>
  <si>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</si>
  <si>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</si>
  <si>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</si>
  <si>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</si>
  <si>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</si>
  <si>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</si>
  <si>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</si>
  <si>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</si>
  <si>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</si>
  <si>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</si>
  <si>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</si>
  <si>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</si>
  <si>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</si>
  <si>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</si>
  <si>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</si>
  <si>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</si>
  <si>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</si>
  <si>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</si>
  <si>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</si>
  <si>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</si>
  <si>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</si>
  <si>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</si>
  <si>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</si>
  <si>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</si>
  <si>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</si>
  <si>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</si>
  <si>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</si>
  <si>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</si>
  <si>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</si>
  <si>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</si>
  <si>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</si>
  <si>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</si>
  <si>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</si>
  <si>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</si>
  <si>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</si>
  <si>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</si>
  <si>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</si>
  <si>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</si>
  <si>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</si>
  <si>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</si>
  <si>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</si>
  <si>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</si>
  <si>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</si>
  <si>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</si>
  <si>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</si>
  <si>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</si>
  <si>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</si>
  <si>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</si>
  <si>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</si>
  <si>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</si>
  <si>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</si>
  <si>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</si>
  <si>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</si>
  <si>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</si>
  <si>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</si>
  <si>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</si>
  <si>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</si>
  <si>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</si>
  <si>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</si>
  <si>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</si>
  <si>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</si>
  <si>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</si>
  <si>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</si>
  <si>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</si>
  <si>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</si>
  <si>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</si>
  <si>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</si>
  <si>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</si>
  <si>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</si>
  <si>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</si>
  <si>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</si>
  <si>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</si>
  <si>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</si>
  <si>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</si>
  <si>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</si>
  <si>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</si>
  <si>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</si>
  <si>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</si>
  <si>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</si>
  <si>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</si>
  <si>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</si>
  <si>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</si>
  <si>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</si>
  <si>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</si>
  <si>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</si>
  <si>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</si>
  <si>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</si>
  <si>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</si>
  <si>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</si>
  <si>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</si>
  <si>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</si>
  <si>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</si>
  <si>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</si>
  <si>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</si>
  <si>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</si>
  <si>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</si>
  <si>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</si>
  <si>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</si>
  <si>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</si>
  <si>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</si>
  <si>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</si>
  <si>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</si>
  <si>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</si>
  <si>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</si>
  <si>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</si>
  <si>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</si>
  <si>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</si>
  <si>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</si>
  <si>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</si>
  <si>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</si>
  <si>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</si>
  <si>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</si>
  <si>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</si>
  <si>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</si>
  <si>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</si>
  <si>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</si>
  <si>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</si>
  <si>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</si>
  <si>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</si>
  <si>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</si>
  <si>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</si>
  <si>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</si>
  <si>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</si>
  <si>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</si>
  <si>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</si>
  <si>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</si>
  <si>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</si>
  <si>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</si>
  <si>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</si>
  <si>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</si>
  <si>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</si>
  <si>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</si>
  <si>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</si>
  <si>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</si>
  <si>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</si>
  <si>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</si>
  <si>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</si>
  <si>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</si>
  <si>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</si>
  <si>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</si>
  <si>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</si>
  <si>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</si>
  <si>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</si>
  <si>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</si>
  <si>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</si>
  <si>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</si>
  <si>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</si>
  <si>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</si>
  <si>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</si>
  <si>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</si>
  <si>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</si>
  <si>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</si>
  <si>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</si>
  <si>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</si>
  <si>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</si>
  <si>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</si>
  <si>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</si>
  <si>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</si>
  <si>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</si>
  <si>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</si>
  <si>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</si>
  <si>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</si>
  <si>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</si>
  <si>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</si>
  <si>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</si>
  <si>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</si>
  <si>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</si>
  <si>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</si>
  <si>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</si>
  <si>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</si>
  <si>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</si>
  <si>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</si>
  <si>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</si>
  <si>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</si>
  <si>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</si>
  <si>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</si>
  <si>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</si>
  <si>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</si>
  <si>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</si>
  <si>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</si>
  <si>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</si>
  <si>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</si>
  <si>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</si>
  <si>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</si>
  <si>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</si>
  <si>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</si>
  <si>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</si>
  <si>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</si>
  <si>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</si>
  <si>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</si>
  <si>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</si>
  <si>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</si>
  <si>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</si>
  <si>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</si>
  <si>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</si>
  <si>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</si>
  <si>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</si>
  <si>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</si>
  <si>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</si>
  <si>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</si>
  <si>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</si>
  <si>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</si>
  <si>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</si>
  <si>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</si>
  <si>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</si>
  <si>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</si>
  <si>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</si>
  <si>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</si>
  <si>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</si>
  <si>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</si>
  <si>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</si>
  <si>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</si>
  <si>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</si>
  <si>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</si>
  <si>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</si>
  <si>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</si>
  <si>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</si>
  <si>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</si>
  <si>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</si>
  <si>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</si>
  <si>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</si>
  <si>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</si>
  <si>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</si>
  <si>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</si>
  <si>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</si>
  <si>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</si>
  <si>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</si>
  <si>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</si>
  <si>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</si>
  <si>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</si>
  <si>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</si>
  <si>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</si>
  <si>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</si>
  <si>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</si>
  <si>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</si>
  <si>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</si>
  <si>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</si>
  <si>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</si>
  <si>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</si>
  <si>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</si>
  <si>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</si>
  <si>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</si>
  <si>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</si>
  <si>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</si>
  <si>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</si>
  <si>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</si>
  <si>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</si>
  <si>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</si>
  <si>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</si>
  <si>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</si>
  <si>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</si>
  <si>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</si>
  <si>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</si>
  <si>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</si>
  <si>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</si>
  <si>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</si>
  <si>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</si>
  <si>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</si>
  <si>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</si>
  <si>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</si>
  <si>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</si>
  <si>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</si>
  <si>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</si>
  <si>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</si>
  <si>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</si>
  <si>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</si>
  <si>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</si>
  <si>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</si>
  <si>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</si>
  <si>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</si>
  <si>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</si>
  <si>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</si>
  <si>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</si>
  <si>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</si>
  <si>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</si>
  <si>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</si>
  <si>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</si>
  <si>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</si>
  <si>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</si>
  <si>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</si>
  <si>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</si>
  <si>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</si>
  <si>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</si>
  <si>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</si>
  <si>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</si>
  <si>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</si>
  <si>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</si>
  <si>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</si>
  <si>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</si>
  <si>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</si>
  <si>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</si>
  <si>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</si>
  <si>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</si>
  <si>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</si>
  <si>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</si>
  <si>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</si>
  <si>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</si>
  <si>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</si>
  <si>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</si>
  <si>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</si>
  <si>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</si>
  <si>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</si>
  <si>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</si>
  <si>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</si>
  <si>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</si>
  <si>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</si>
  <si>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</si>
  <si>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</si>
  <si>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</si>
  <si>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</si>
  <si>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</si>
  <si>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</si>
  <si>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</si>
  <si>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</si>
  <si>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</si>
  <si>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</si>
  <si>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</si>
  <si>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</si>
  <si>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</si>
  <si>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</si>
  <si>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</si>
  <si>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</si>
  <si>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</si>
  <si>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</si>
  <si>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</si>
  <si>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</si>
  <si>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</si>
  <si>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</si>
  <si>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</si>
  <si>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</si>
  <si>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</si>
  <si>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</si>
  <si>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</si>
  <si>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</si>
  <si>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</si>
  <si>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</si>
  <si>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</si>
  <si>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</si>
  <si>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</si>
  <si>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</si>
  <si>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</si>
  <si>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</si>
  <si>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</si>
  <si>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</si>
  <si>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</si>
  <si>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</si>
  <si>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</si>
  <si>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</si>
  <si>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</si>
  <si>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</si>
  <si>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</si>
  <si>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</si>
  <si>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</si>
  <si>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</si>
  <si>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</si>
  <si>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</si>
  <si>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</si>
  <si>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</si>
  <si>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</si>
  <si>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</si>
  <si>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</si>
  <si>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</si>
  <si>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</si>
  <si>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</si>
  <si>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</si>
  <si>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</si>
  <si>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</si>
  <si>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</si>
  <si>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</si>
  <si>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</si>
  <si>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</si>
  <si>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</si>
  <si>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</si>
  <si>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</si>
  <si>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</si>
  <si>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</si>
  <si>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</si>
  <si>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</si>
  <si>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</si>
  <si>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</si>
  <si>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</si>
  <si>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</si>
  <si>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</si>
  <si>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</si>
  <si>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</si>
  <si>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</si>
  <si>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</si>
  <si>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</si>
  <si>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</si>
  <si>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</si>
  <si>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</si>
  <si>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</si>
  <si>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</si>
  <si>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</si>
  <si>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</si>
  <si>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</si>
  <si>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</si>
  <si>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</si>
  <si>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</si>
  <si>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</si>
  <si>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</si>
  <si>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</si>
  <si>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</si>
  <si>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</si>
  <si>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</si>
  <si>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</si>
  <si>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</si>
  <si>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</si>
  <si>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</si>
  <si>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</si>
  <si>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</si>
  <si>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</si>
  <si>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</si>
  <si>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</si>
  <si>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</si>
  <si>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</si>
  <si>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</si>
  <si>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</si>
  <si>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</si>
  <si>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</si>
  <si>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</si>
  <si>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</si>
  <si>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</si>
  <si>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</si>
  <si>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</si>
  <si>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</si>
  <si>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</si>
  <si>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</si>
  <si>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</si>
  <si>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</si>
  <si>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</si>
  <si>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</si>
  <si>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</si>
  <si>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</si>
  <si>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</si>
  <si>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</si>
  <si>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</si>
  <si>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</si>
  <si>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</si>
  <si>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</si>
  <si>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</si>
  <si>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</si>
  <si>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</si>
  <si>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</si>
  <si>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</si>
  <si>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</si>
  <si>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</si>
  <si>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</si>
  <si>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</si>
  <si>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</si>
  <si>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</si>
  <si>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</si>
  <si>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</si>
  <si>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</si>
  <si>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</si>
  <si>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</si>
  <si>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</si>
  <si>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</si>
  <si>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</si>
  <si>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</si>
  <si>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</si>
  <si>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</si>
  <si>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</si>
  <si>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</si>
  <si>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</si>
  <si>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</si>
  <si>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</si>
  <si>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</si>
  <si>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</si>
  <si>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</si>
  <si>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</si>
  <si>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</si>
  <si>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</si>
  <si>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</si>
  <si>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</si>
  <si>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</si>
  <si>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</si>
  <si>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</si>
  <si>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</si>
  <si>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</si>
  <si>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</si>
  <si>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</si>
  <si>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</si>
  <si>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</si>
  <si>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</si>
  <si>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</si>
  <si>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</si>
  <si>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</si>
  <si>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</si>
  <si>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</si>
  <si>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</si>
  <si>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</si>
  <si>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</si>
  <si>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</si>
  <si>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</si>
  <si>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</si>
  <si>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</si>
  <si>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</si>
  <si>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</si>
  <si>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</si>
  <si>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</si>
  <si>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</si>
  <si>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</si>
  <si>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</si>
  <si>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</si>
  <si>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</si>
  <si>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</si>
  <si>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</si>
  <si>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</si>
  <si>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</si>
  <si>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</si>
  <si>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</si>
  <si>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</si>
  <si>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</si>
  <si>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</si>
  <si>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</si>
  <si>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</si>
  <si>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</si>
  <si>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</si>
  <si>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</si>
  <si>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</si>
  <si>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</si>
  <si>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</si>
  <si>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</si>
  <si>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</si>
  <si>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</si>
  <si>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</si>
  <si>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</si>
  <si>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</si>
  <si>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</si>
  <si>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</si>
  <si>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</si>
  <si>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</si>
  <si>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</si>
  <si>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</si>
  <si>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</si>
  <si>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</si>
  <si>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</si>
  <si>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</si>
  <si>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</si>
  <si>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</si>
  <si>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</si>
  <si>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</si>
  <si>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</si>
  <si>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</si>
  <si>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</si>
  <si>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</si>
  <si>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</si>
  <si>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</si>
  <si>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</si>
  <si>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</si>
  <si>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</si>
  <si>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</si>
  <si>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</si>
  <si>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</si>
  <si>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</si>
  <si>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</si>
  <si>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</si>
  <si>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</si>
  <si>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</si>
  <si>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</si>
  <si>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</si>
  <si>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</si>
  <si>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</si>
  <si>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</si>
  <si>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</si>
  <si>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</si>
  <si>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</si>
  <si>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</si>
  <si>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</si>
  <si>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</si>
  <si>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</si>
  <si>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</si>
  <si>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</si>
  <si>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</si>
  <si>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</si>
  <si>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</si>
  <si>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</si>
  <si>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</si>
  <si>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</si>
  <si>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</si>
  <si>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</si>
  <si>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</si>
  <si>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</si>
  <si>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</si>
  <si>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</si>
  <si>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</si>
  <si>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</si>
  <si>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</si>
  <si>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</si>
  <si>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</si>
  <si>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</si>
  <si>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</si>
  <si>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</si>
  <si>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</si>
  <si>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</si>
  <si>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</si>
  <si>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</si>
  <si>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</si>
  <si>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</si>
  <si>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</si>
  <si>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</si>
  <si>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</si>
  <si>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</si>
  <si>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</si>
  <si>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</si>
  <si>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</si>
  <si>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</si>
  <si>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</si>
  <si>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</si>
  <si>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</si>
  <si>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</si>
  <si>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</si>
  <si>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</si>
  <si>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</si>
  <si>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</si>
  <si>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</si>
  <si>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</si>
  <si>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</si>
  <si>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</si>
  <si>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</si>
  <si>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</si>
  <si>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</si>
  <si>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</si>
  <si>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</si>
  <si>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</si>
  <si>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</si>
  <si>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</si>
  <si>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</si>
  <si>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</si>
  <si>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</si>
  <si>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</si>
  <si>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</si>
  <si>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</si>
  <si>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</si>
  <si>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</si>
  <si>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</si>
  <si>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</si>
  <si>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</si>
  <si>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</si>
  <si>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</si>
  <si>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</si>
  <si>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</si>
  <si>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</si>
  <si>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</si>
  <si>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</si>
  <si>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</si>
  <si>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</si>
  <si>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</si>
  <si>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</si>
  <si>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</si>
  <si>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</si>
  <si>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</si>
  <si>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</si>
  <si>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</si>
  <si>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</si>
  <si>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</si>
  <si>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</si>
  <si>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</si>
  <si>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</si>
  <si>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</si>
  <si>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</si>
  <si>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</si>
  <si>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</si>
  <si>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</si>
  <si>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</si>
  <si>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</si>
  <si>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</si>
  <si>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</si>
  <si>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</si>
  <si>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</si>
  <si>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</si>
  <si>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</si>
  <si>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</si>
  <si>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</si>
  <si>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</si>
  <si>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</si>
  <si>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</si>
  <si>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</si>
  <si>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</si>
  <si>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</si>
  <si>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</si>
  <si>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</si>
  <si>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</si>
  <si>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</si>
  <si>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</si>
  <si>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</si>
  <si>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</si>
  <si>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</si>
  <si>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</si>
  <si>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</si>
  <si>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</si>
  <si>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</si>
  <si>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</si>
  <si>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</si>
  <si>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</si>
  <si>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</si>
  <si>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</si>
  <si>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</si>
  <si>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</si>
  <si>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</si>
  <si>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</si>
  <si>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</si>
  <si>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</si>
  <si>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</si>
  <si>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</si>
  <si>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</si>
  <si>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</si>
  <si>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</si>
  <si>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</si>
  <si>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</si>
  <si>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</si>
  <si>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</si>
  <si>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</si>
  <si>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</si>
  <si>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</si>
  <si>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</si>
  <si>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</si>
  <si>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</si>
  <si>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</si>
  <si>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</si>
  <si>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</si>
  <si>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</si>
  <si>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</si>
  <si>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</si>
  <si>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</si>
  <si>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</si>
  <si>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</si>
  <si>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</si>
  <si>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</si>
  <si>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</si>
  <si>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</si>
  <si>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</si>
  <si>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</si>
  <si>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</si>
  <si>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</si>
  <si>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</si>
  <si>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</si>
  <si>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</si>
  <si>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</si>
  <si>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</si>
  <si>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</si>
  <si>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</si>
  <si>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</si>
  <si>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</si>
  <si>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</si>
  <si>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</si>
  <si>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</si>
  <si>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</si>
  <si>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</si>
  <si>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</si>
  <si>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</si>
  <si>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</si>
  <si>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</si>
  <si>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</si>
  <si>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</si>
  <si>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</si>
  <si>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</si>
  <si>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</si>
  <si>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</si>
  <si>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</si>
  <si>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</si>
  <si>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</si>
  <si>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</si>
  <si>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</si>
  <si>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</si>
  <si>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</si>
  <si>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</si>
  <si>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</si>
  <si>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</si>
  <si>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</si>
  <si>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</si>
  <si>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</si>
  <si>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</si>
  <si>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</si>
  <si>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</si>
  <si>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</si>
  <si>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</si>
  <si>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</si>
  <si>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</si>
  <si>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</si>
  <si>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</si>
  <si>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</si>
  <si>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</si>
  <si>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</si>
  <si>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</si>
  <si>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</si>
  <si>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</si>
  <si>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</si>
  <si>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</si>
  <si>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</si>
  <si>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</si>
  <si>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</si>
  <si>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</si>
  <si>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</si>
  <si>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</si>
  <si>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</si>
  <si>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</si>
  <si>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</si>
  <si>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</si>
  <si>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</si>
  <si>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</si>
  <si>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</si>
  <si>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</si>
  <si>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</si>
  <si>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</si>
  <si>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</si>
  <si>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</si>
  <si>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</si>
  <si>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</si>
  <si>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</si>
  <si>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</si>
  <si>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</si>
  <si>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</si>
  <si>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</si>
  <si>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</si>
  <si>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</si>
  <si>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</si>
  <si>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</si>
  <si>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</si>
  <si>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</si>
  <si>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</si>
  <si>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</si>
  <si>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</si>
  <si>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</si>
  <si>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</si>
  <si>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</si>
  <si>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</si>
  <si>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</si>
  <si>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</si>
  <si>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</si>
  <si>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</si>
  <si>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</si>
  <si>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</si>
  <si>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</si>
  <si>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</si>
  <si>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</si>
  <si>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</si>
  <si>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</si>
  <si>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</si>
  <si>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</si>
  <si>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</si>
  <si>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</si>
  <si>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</si>
  <si>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</si>
  <si>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</si>
  <si>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</si>
  <si>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</si>
  <si>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</si>
  <si>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</si>
  <si>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</si>
  <si>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</si>
  <si>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</si>
  <si>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</si>
  <si>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</si>
  <si>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</si>
  <si>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</si>
  <si>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</si>
  <si>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</si>
  <si>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</si>
  <si>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</si>
  <si>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</si>
  <si>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</si>
  <si>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</si>
  <si>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</si>
  <si>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</si>
  <si>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</si>
  <si>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</si>
  <si>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</si>
  <si>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</si>
  <si>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</si>
  <si>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</si>
  <si>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</si>
  <si>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</si>
  <si>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</si>
  <si>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</si>
  <si>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</si>
  <si>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</si>
  <si>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</si>
  <si>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</si>
  <si>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</si>
  <si>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</si>
  <si>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</si>
  <si>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</si>
  <si>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</si>
  <si>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</si>
  <si>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</si>
  <si>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</si>
  <si>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</si>
  <si>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</si>
  <si>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</si>
  <si>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</si>
  <si>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</si>
  <si>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</si>
  <si>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</si>
  <si>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</si>
  <si>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</si>
  <si>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</si>
  <si>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</si>
  <si>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</si>
  <si>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</si>
  <si>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</si>
  <si>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</si>
  <si>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</si>
  <si>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</si>
  <si>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</si>
  <si>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</si>
  <si>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</si>
  <si>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</si>
  <si>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</si>
  <si>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</si>
  <si>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</si>
  <si>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</si>
  <si>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</si>
  <si>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</si>
  <si>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</si>
  <si>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</si>
  <si>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</si>
  <si>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</si>
  <si>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</si>
  <si>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</si>
  <si>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</si>
  <si>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</si>
  <si>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</si>
  <si>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</si>
  <si>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</si>
  <si>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</si>
  <si>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</si>
  <si>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</si>
  <si>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</si>
  <si>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</si>
  <si>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</si>
  <si>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</si>
  <si>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</si>
  <si>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</si>
  <si>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</si>
  <si>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</si>
  <si>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</si>
  <si>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</si>
  <si>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</si>
  <si>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</si>
  <si>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</si>
  <si>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</si>
  <si>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</si>
  <si>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</si>
  <si>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</si>
  <si>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</si>
  <si>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</si>
  <si>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</si>
  <si>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</si>
  <si>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</si>
  <si>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</si>
  <si>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</si>
  <si>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</si>
  <si>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</si>
  <si>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</si>
  <si>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</si>
  <si>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</si>
  <si>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</si>
  <si>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</si>
  <si>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</si>
  <si>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</si>
  <si>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</si>
  <si>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</si>
  <si>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</si>
  <si>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</si>
  <si>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</si>
  <si>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</si>
  <si>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</si>
  <si>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</si>
  <si>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</si>
  <si>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</si>
  <si>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</si>
  <si>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</si>
  <si>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</si>
  <si>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</si>
  <si>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</si>
  <si>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</si>
  <si>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</si>
  <si>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</si>
  <si>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</si>
  <si>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</si>
  <si>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</si>
  <si>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</si>
  <si>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</si>
  <si>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</si>
  <si>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</si>
  <si>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</si>
  <si>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</si>
  <si>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</si>
  <si>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</si>
  <si>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</si>
  <si>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</si>
  <si>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</si>
  <si>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</si>
  <si>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</si>
  <si>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</si>
  <si>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</si>
  <si>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</si>
  <si>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</si>
  <si>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</si>
  <si>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</si>
  <si>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</si>
  <si>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</si>
  <si>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</si>
  <si>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</si>
  <si>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</si>
  <si>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</si>
  <si>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</si>
  <si>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</si>
  <si>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</si>
  <si>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</si>
  <si>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</si>
  <si>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</si>
  <si>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</si>
  <si>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</si>
  <si>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</si>
  <si>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</si>
  <si>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</si>
  <si>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</si>
  <si>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</si>
  <si>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</si>
  <si>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</si>
  <si>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</si>
  <si>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</si>
  <si>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</si>
  <si>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</si>
  <si>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</si>
  <si>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</si>
  <si>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</si>
  <si>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</si>
  <si>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</si>
  <si>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</si>
  <si>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</si>
  <si>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</si>
  <si>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</si>
  <si>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</si>
  <si>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</si>
  <si>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</si>
  <si>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</si>
  <si>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</si>
  <si>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</si>
  <si>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</si>
  <si>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</si>
  <si>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</si>
  <si>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</si>
  <si>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</si>
  <si>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</si>
  <si>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</si>
  <si>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</si>
  <si>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</si>
  <si>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</si>
  <si>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</si>
  <si>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</si>
  <si>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</si>
  <si>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</si>
  <si>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</si>
  <si>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</si>
  <si>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</si>
  <si>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</si>
  <si>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</si>
  <si>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</si>
  <si>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</si>
  <si>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</si>
  <si>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</si>
  <si>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</si>
  <si>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</si>
  <si>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</si>
  <si>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</si>
  <si>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</si>
  <si>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</si>
  <si>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</si>
  <si>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</si>
  <si>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</si>
  <si>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</si>
  <si>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</si>
  <si>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</si>
  <si>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</si>
  <si>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</si>
  <si>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</si>
  <si>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</si>
  <si>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</si>
  <si>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</si>
  <si>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</si>
  <si>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</si>
  <si>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</si>
  <si>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</si>
  <si>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</si>
  <si>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</si>
  <si>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</si>
  <si>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</si>
  <si>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</si>
  <si>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</si>
  <si>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</si>
  <si>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</si>
  <si>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</si>
  <si>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</si>
  <si>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</si>
  <si>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</si>
  <si>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</si>
  <si>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</si>
  <si>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</si>
  <si>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</si>
  <si>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</si>
  <si>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</si>
  <si>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</si>
  <si>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</si>
  <si>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</si>
  <si>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</si>
  <si>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</si>
  <si>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</si>
  <si>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</si>
  <si>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</si>
  <si>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</si>
  <si>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</si>
  <si>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</si>
  <si>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</si>
  <si>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</si>
  <si>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</si>
  <si>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</si>
  <si>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</si>
  <si>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</si>
  <si>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</si>
  <si>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</si>
  <si>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</si>
  <si>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</si>
  <si>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</si>
  <si>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</si>
  <si>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</si>
  <si>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</si>
  <si>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</si>
  <si>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</si>
  <si>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</si>
  <si>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</si>
  <si>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</si>
  <si>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</si>
  <si>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</si>
  <si>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</si>
  <si>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</si>
  <si>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</si>
  <si>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</si>
  <si>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</si>
  <si>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</si>
  <si>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</si>
  <si>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</si>
  <si>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</si>
  <si>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</si>
  <si>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</si>
  <si>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</si>
  <si>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</si>
  <si>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</si>
  <si>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</si>
  <si>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</si>
  <si>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</si>
  <si>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</si>
  <si>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</si>
  <si>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</si>
  <si>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</si>
  <si>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</si>
  <si>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</si>
  <si>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</si>
  <si>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</si>
  <si>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</si>
  <si>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</si>
  <si>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</si>
  <si>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</si>
  <si>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</si>
  <si>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</si>
  <si>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</si>
  <si>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</si>
  <si>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</si>
  <si>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</si>
  <si>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</si>
  <si>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</si>
  <si>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</si>
  <si>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</si>
  <si>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</si>
  <si>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</si>
  <si>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</si>
  <si>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</si>
  <si>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</si>
  <si>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</si>
  <si>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</si>
  <si>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</si>
  <si>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</si>
  <si>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</si>
  <si>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</si>
  <si>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</si>
  <si>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</si>
  <si>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</si>
  <si>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</si>
  <si>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</si>
  <si>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</si>
  <si>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</si>
  <si>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</si>
  <si>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</si>
  <si>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</si>
  <si>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</si>
  <si>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</si>
  <si>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</si>
  <si>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</si>
  <si>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</si>
  <si>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</si>
  <si>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</si>
  <si>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</si>
  <si>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</si>
  <si>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</si>
  <si>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</si>
  <si>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</si>
  <si>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</si>
  <si>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</si>
  <si>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</si>
  <si>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</si>
  <si>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</si>
  <si>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</si>
  <si>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</si>
  <si>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</si>
  <si>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</si>
  <si>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</si>
  <si>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</si>
  <si>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</si>
  <si>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</si>
  <si>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</si>
  <si>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</si>
  <si>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</si>
  <si>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</si>
  <si>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</si>
  <si>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</si>
  <si>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</si>
  <si>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</si>
  <si>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</si>
  <si>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</si>
  <si>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</si>
  <si>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</si>
  <si>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</si>
  <si>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</si>
  <si>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</si>
  <si>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</si>
  <si>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</si>
  <si>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</si>
  <si>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</si>
  <si>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</si>
  <si>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</si>
  <si>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</si>
  <si>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</si>
  <si>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</si>
  <si>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</si>
  <si>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</si>
  <si>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</si>
  <si>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</si>
  <si>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</si>
  <si>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</si>
  <si>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</si>
  <si>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</si>
  <si>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</si>
  <si>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</si>
  <si>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</si>
  <si>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</si>
  <si>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</si>
  <si>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</si>
  <si>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</si>
  <si>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</si>
  <si>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</si>
  <si>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</si>
  <si>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</si>
  <si>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</si>
  <si>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</si>
  <si>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</si>
  <si>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</si>
  <si>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</si>
  <si>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</si>
  <si>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</si>
  <si>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</si>
  <si>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</si>
  <si>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</si>
  <si>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</si>
  <si>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</si>
  <si>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</si>
  <si>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</si>
  <si>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</si>
  <si>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</si>
  <si>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</si>
  <si>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</si>
  <si>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</si>
  <si>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</si>
  <si>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</si>
  <si>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</si>
  <si>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</si>
  <si>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</si>
  <si>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</si>
  <si>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</si>
  <si>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</si>
  <si>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</si>
  <si>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</si>
  <si>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</si>
  <si>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</si>
  <si>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</si>
  <si>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</si>
  <si>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</si>
  <si>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</si>
  <si>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</si>
  <si>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</si>
  <si>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</si>
  <si>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</si>
  <si>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</si>
  <si>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</si>
  <si>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</si>
  <si>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</si>
  <si>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</si>
  <si>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</si>
  <si>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</si>
  <si>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</si>
  <si>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</si>
  <si>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</si>
  <si>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</si>
  <si>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</si>
  <si>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</si>
  <si>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</si>
  <si>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</si>
  <si>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</si>
  <si>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</si>
  <si>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</si>
  <si>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</si>
  <si>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</si>
  <si>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</si>
  <si>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</si>
  <si>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</si>
  <si>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</si>
  <si>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</si>
  <si>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</si>
  <si>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</si>
  <si>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</si>
  <si>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</si>
  <si>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</si>
  <si>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</si>
  <si>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</si>
  <si>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</si>
  <si>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</si>
  <si>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</si>
  <si>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</si>
  <si>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</si>
  <si>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</si>
  <si>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</si>
  <si>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</si>
  <si>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</si>
  <si>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</si>
  <si>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</si>
  <si>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</si>
  <si>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</si>
  <si>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</si>
  <si>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</si>
  <si>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</si>
  <si>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</si>
  <si>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</si>
  <si>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</si>
  <si>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</si>
  <si>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</si>
  <si>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</si>
  <si>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</si>
  <si>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</si>
  <si>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</si>
  <si>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</si>
  <si>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</si>
  <si>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</si>
  <si>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</si>
  <si>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</si>
  <si>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</si>
  <si>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</si>
  <si>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</si>
  <si>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</si>
  <si>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</si>
  <si>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</si>
  <si>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</si>
  <si>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</si>
  <si>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</si>
  <si>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</si>
  <si>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</si>
  <si>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</si>
  <si>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</si>
  <si>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</si>
  <si>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</si>
  <si>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</si>
  <si>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</si>
  <si>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</si>
  <si>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</si>
  <si>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</si>
  <si>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</si>
  <si>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</si>
  <si>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</si>
  <si>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</si>
  <si>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</si>
  <si>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</si>
  <si>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</si>
  <si>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</si>
  <si>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</si>
  <si>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</si>
  <si>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</si>
  <si>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</si>
  <si>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</si>
  <si>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</si>
  <si>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</si>
  <si>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</si>
  <si>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</si>
  <si>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</si>
  <si>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</si>
  <si>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</si>
  <si>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</si>
  <si>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</si>
  <si>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</si>
  <si>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</si>
  <si>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</si>
  <si>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</si>
  <si>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</si>
  <si>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</si>
  <si>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</si>
  <si>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</si>
  <si>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</si>
  <si>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</si>
  <si>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</si>
  <si>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</si>
  <si>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</si>
  <si>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</si>
  <si>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</si>
  <si>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</si>
  <si>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</si>
  <si>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</si>
  <si>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</si>
  <si>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</si>
  <si>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</si>
  <si>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</si>
  <si>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</si>
  <si>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</si>
  <si>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</si>
  <si>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</si>
  <si>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</si>
  <si>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</si>
  <si>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</si>
  <si>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</si>
  <si>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</si>
  <si>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</si>
  <si>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</si>
  <si>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</si>
  <si>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</si>
  <si>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</si>
  <si>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</si>
  <si>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</si>
  <si>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</si>
  <si>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</si>
  <si>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</si>
  <si>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</si>
  <si>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</si>
  <si>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</si>
  <si>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</si>
  <si>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</si>
  <si>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</si>
  <si>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</si>
  <si>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</si>
  <si>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</si>
  <si>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</si>
  <si>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</si>
  <si>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</si>
  <si>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</si>
  <si>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</si>
  <si>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</si>
  <si>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</si>
  <si>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</si>
  <si>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</si>
  <si>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</si>
  <si>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</si>
  <si>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</si>
  <si>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</si>
  <si>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</si>
  <si>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</si>
  <si>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</si>
  <si>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</si>
  <si>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</si>
  <si>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</si>
  <si>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</si>
  <si>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</si>
  <si>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</si>
  <si>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</si>
  <si>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</si>
  <si>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</si>
  <si>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</si>
  <si>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</si>
  <si>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</si>
  <si>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</si>
  <si>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</si>
  <si>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</si>
  <si>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</si>
  <si>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</si>
  <si>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</si>
  <si>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</si>
  <si>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</si>
  <si>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</si>
  <si>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</si>
  <si>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</si>
  <si>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</si>
  <si>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</si>
  <si>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</si>
  <si>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</si>
  <si>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</si>
  <si>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</si>
  <si>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</si>
  <si>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</si>
  <si>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</si>
  <si>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</si>
  <si>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</si>
  <si>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</si>
  <si>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</si>
  <si>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</si>
  <si>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</si>
  <si>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</si>
  <si>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</si>
  <si>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</si>
  <si>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</si>
  <si>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</si>
  <si>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</si>
  <si>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</si>
  <si>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</si>
  <si>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</si>
  <si>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</si>
  <si>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</si>
  <si>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</si>
  <si>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</si>
  <si>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</si>
  <si>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</si>
  <si>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</si>
  <si>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</si>
  <si>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</si>
  <si>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</si>
  <si>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</si>
  <si>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</si>
  <si>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</si>
  <si>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</si>
  <si>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</si>
  <si>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</si>
  <si>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</si>
  <si>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</si>
  <si>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</si>
  <si>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</si>
  <si>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</si>
  <si>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</si>
  <si>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</si>
  <si>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</si>
  <si>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</si>
  <si>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</si>
  <si>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</si>
  <si>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</si>
  <si>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</si>
  <si>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</si>
  <si>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</si>
  <si>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</si>
  <si>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</si>
  <si>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</si>
  <si>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</si>
  <si>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</si>
  <si>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</si>
  <si>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</si>
  <si>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</si>
  <si>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</si>
  <si>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</si>
  <si>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</si>
  <si>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</si>
  <si>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</si>
  <si>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</si>
  <si>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</si>
  <si>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</si>
  <si>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</si>
  <si>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</si>
  <si>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</si>
  <si>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</si>
  <si>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</si>
  <si>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</si>
  <si>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</si>
  <si>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</si>
  <si>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</si>
  <si>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</si>
  <si>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</si>
  <si>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</si>
  <si>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</si>
  <si>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</si>
  <si>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</si>
  <si>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</si>
  <si>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</si>
  <si>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</si>
  <si>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</si>
  <si>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</si>
  <si>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</si>
  <si>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</si>
  <si>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</si>
  <si>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</si>
  <si>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</si>
  <si>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</si>
  <si>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</si>
  <si>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</si>
  <si>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</si>
  <si>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</si>
  <si>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</si>
  <si>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</si>
  <si>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</si>
  <si>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</si>
  <si>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</si>
  <si>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</si>
  <si>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</si>
  <si>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</si>
  <si>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</si>
  <si>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</si>
  <si>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</si>
  <si>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</si>
  <si>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</si>
  <si>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</si>
  <si>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</si>
  <si>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</si>
  <si>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</si>
  <si>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</si>
  <si>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</si>
  <si>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</si>
  <si>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</si>
  <si>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</si>
  <si>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</si>
  <si>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</si>
  <si>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</si>
  <si>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</si>
  <si>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</si>
  <si>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</si>
  <si>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</si>
  <si>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</si>
  <si>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</si>
  <si>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</si>
  <si>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</si>
  <si>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</si>
  <si>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</si>
  <si>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</si>
  <si>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</si>
  <si>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</si>
  <si>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</si>
  <si>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</si>
  <si>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</si>
  <si>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</si>
  <si>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</si>
  <si>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</si>
  <si>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</si>
  <si>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</si>
  <si>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</si>
  <si>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</si>
  <si>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</si>
  <si>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</si>
  <si>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</si>
  <si>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</si>
  <si>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</si>
  <si>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</si>
  <si>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</si>
  <si>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</si>
  <si>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</si>
  <si>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</si>
  <si>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</si>
  <si>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</si>
  <si>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</si>
  <si>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</si>
  <si>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</si>
  <si>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</si>
  <si>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</si>
  <si>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</si>
  <si>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</si>
  <si>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</si>
  <si>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</si>
  <si>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</si>
  <si>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</si>
  <si>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</si>
  <si>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</si>
  <si>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</si>
  <si>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</si>
  <si>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</si>
  <si>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</si>
  <si>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</si>
  <si>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</si>
  <si>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</si>
  <si>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</si>
  <si>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</si>
  <si>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</si>
  <si>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</si>
  <si>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</si>
  <si>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</si>
  <si>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</si>
  <si>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</si>
  <si>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</si>
  <si>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</si>
  <si>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</si>
  <si>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</si>
  <si>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</si>
  <si>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</si>
  <si>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</si>
  <si>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</si>
  <si>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</si>
  <si>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</si>
  <si>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</si>
  <si>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</si>
  <si>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</si>
  <si>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</si>
  <si>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</si>
  <si>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</si>
  <si>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</si>
  <si>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</si>
  <si>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</si>
  <si>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</si>
  <si>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</si>
  <si>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</si>
  <si>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</si>
  <si>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</si>
  <si>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</si>
  <si>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</si>
  <si>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</si>
  <si>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</si>
  <si>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</si>
  <si>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</si>
  <si>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</si>
  <si>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</si>
  <si>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</si>
  <si>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</si>
  <si>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</si>
  <si>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</si>
  <si>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</si>
  <si>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</si>
  <si>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</si>
  <si>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</si>
  <si>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</si>
  <si>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</si>
  <si>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</si>
  <si>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</si>
  <si>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</si>
  <si>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</si>
  <si>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</si>
  <si>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</si>
  <si>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</si>
  <si>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</si>
  <si>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</si>
  <si>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</si>
  <si>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</si>
  <si>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</si>
  <si>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</si>
  <si>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</si>
  <si>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</si>
  <si>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</si>
  <si>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</si>
  <si>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</si>
  <si>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</si>
  <si>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</si>
  <si>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</si>
  <si>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</si>
  <si>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</si>
  <si>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</si>
  <si>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</si>
  <si>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</si>
  <si>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</si>
  <si>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</si>
  <si>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</si>
  <si>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</si>
  <si>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</si>
  <si>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</si>
  <si>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</si>
  <si>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</si>
  <si>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</si>
  <si>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</si>
  <si>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</si>
  <si>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</si>
  <si>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</si>
  <si>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</si>
  <si>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</si>
  <si>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</si>
  <si>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</si>
  <si>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</si>
  <si>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</si>
  <si>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</si>
  <si>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</si>
  <si>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</si>
  <si>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</si>
  <si>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</si>
  <si>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</si>
  <si>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</si>
  <si>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</si>
  <si>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</si>
  <si>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</si>
  <si>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</si>
  <si>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</si>
  <si>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</si>
  <si>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</si>
  <si>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</si>
  <si>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</si>
  <si>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</si>
  <si>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</si>
  <si>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</si>
  <si>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</si>
  <si>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</si>
  <si>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</si>
  <si>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</si>
  <si>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</si>
  <si>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</si>
  <si>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</si>
  <si>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</si>
  <si>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</si>
  <si>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</si>
  <si>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</si>
  <si>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</si>
  <si>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</si>
  <si>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</si>
  <si>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</si>
  <si>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</si>
  <si>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</si>
  <si>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</si>
  <si>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</si>
  <si>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</si>
  <si>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</si>
  <si>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</si>
  <si>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</si>
  <si>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</si>
  <si>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</si>
  <si>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</si>
  <si>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</si>
  <si>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</si>
  <si>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</si>
  <si>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</si>
  <si>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</si>
  <si>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</si>
  <si>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</si>
  <si>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</si>
  <si>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</si>
  <si>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</si>
  <si>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</si>
  <si>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</si>
  <si>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</si>
  <si>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</si>
  <si>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</si>
  <si>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</si>
  <si>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</si>
  <si>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</si>
  <si>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</si>
  <si>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</si>
  <si>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</si>
  <si>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</si>
  <si>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</si>
  <si>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</si>
  <si>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</si>
  <si>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</si>
  <si>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</si>
  <si>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</si>
  <si>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</si>
  <si>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</si>
  <si>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</si>
  <si>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</si>
  <si>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</si>
  <si>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</si>
  <si>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</si>
  <si>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</si>
  <si>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</si>
  <si>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</si>
  <si>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</si>
  <si>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</si>
  <si>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</si>
  <si>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</si>
  <si>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</si>
  <si>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</si>
  <si>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</si>
  <si>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</si>
  <si>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</si>
  <si>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</si>
  <si>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</si>
  <si>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</si>
  <si>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</si>
  <si>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</si>
  <si>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</si>
  <si>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</si>
  <si>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</si>
  <si>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</si>
  <si>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</si>
  <si>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</si>
  <si>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</si>
  <si>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</si>
  <si>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</si>
  <si>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</si>
  <si>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</si>
  <si>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</si>
  <si>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</si>
  <si>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</si>
  <si>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</si>
  <si>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</si>
  <si>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</si>
  <si>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</si>
  <si>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</si>
  <si>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</si>
  <si>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</si>
  <si>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</si>
  <si>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</si>
  <si>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</si>
  <si>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</si>
  <si>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</si>
  <si>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</si>
  <si>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</si>
  <si>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</si>
  <si>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</si>
  <si>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</si>
  <si>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</si>
  <si>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</si>
  <si>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</si>
  <si>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</si>
  <si>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</si>
  <si>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</si>
  <si>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</si>
  <si>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</si>
  <si>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</si>
  <si>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</si>
  <si>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</si>
  <si>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</si>
  <si>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</si>
  <si>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</si>
  <si>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</si>
  <si>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</si>
  <si>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</si>
  <si>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</si>
  <si>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</si>
  <si>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</si>
  <si>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</si>
  <si>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</si>
  <si>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</si>
  <si>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</si>
  <si>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</si>
  <si>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</si>
  <si>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</si>
  <si>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</si>
  <si>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</si>
  <si>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</si>
  <si>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</si>
  <si>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</si>
  <si>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</si>
  <si>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</si>
  <si>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</si>
  <si>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</si>
  <si>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</si>
  <si>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</si>
  <si>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</si>
  <si>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</si>
  <si>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</si>
  <si>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</si>
  <si>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</si>
  <si>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</si>
  <si>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</si>
  <si>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</si>
  <si>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</si>
  <si>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</si>
  <si>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</si>
  <si>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</si>
  <si>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</si>
  <si>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</si>
  <si>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</si>
  <si>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</si>
  <si>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</si>
  <si>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</si>
  <si>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</si>
  <si>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</si>
  <si>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</si>
  <si>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</si>
  <si>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</si>
  <si>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</si>
  <si>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</si>
  <si>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</si>
  <si>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</si>
  <si>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</si>
  <si>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</si>
  <si>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</si>
  <si>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</si>
  <si>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</si>
  <si>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</si>
  <si>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</si>
  <si>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</si>
  <si>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</si>
  <si>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</si>
  <si>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</si>
  <si>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</si>
  <si>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</si>
  <si>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</si>
  <si>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</si>
  <si>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</si>
  <si>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</si>
  <si>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</si>
  <si>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</si>
  <si>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</si>
  <si>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</si>
  <si>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</si>
  <si>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</si>
  <si>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</si>
  <si>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</si>
  <si>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</si>
  <si>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</si>
  <si>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</si>
  <si>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</si>
  <si>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</si>
  <si>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</si>
  <si>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</si>
  <si>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</si>
  <si>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</si>
  <si>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</si>
  <si>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</si>
  <si>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</si>
  <si>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</si>
  <si>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</si>
  <si>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</si>
  <si>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</si>
  <si>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</si>
  <si>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</si>
  <si>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</si>
  <si>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</si>
  <si>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</si>
  <si>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</si>
  <si>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</si>
  <si>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</si>
  <si>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</si>
  <si>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</si>
  <si>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</si>
  <si>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</si>
  <si>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</si>
  <si>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</si>
  <si>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</si>
  <si>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</si>
  <si>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</si>
  <si>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</si>
  <si>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</si>
  <si>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</si>
  <si>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</si>
  <si>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</si>
  <si>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</si>
  <si>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</si>
  <si>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</si>
  <si>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</si>
  <si>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</si>
  <si>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</si>
  <si>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</si>
  <si>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</si>
  <si>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</si>
  <si>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</si>
  <si>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</si>
  <si>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</si>
  <si>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</si>
  <si>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</si>
  <si>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</si>
  <si>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</si>
  <si>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</si>
  <si>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</si>
  <si>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</si>
  <si>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</si>
  <si>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</si>
  <si>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</si>
  <si>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</si>
  <si>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</si>
  <si>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</si>
  <si>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</si>
  <si>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</si>
  <si>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</si>
  <si>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</si>
  <si>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</si>
  <si>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</si>
  <si>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</si>
  <si>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</si>
  <si>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</si>
  <si>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</si>
  <si>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</si>
  <si>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</si>
  <si>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</si>
  <si>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</si>
  <si>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</si>
  <si>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</si>
  <si>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</si>
  <si>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</si>
  <si>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</si>
  <si>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</si>
  <si>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</si>
  <si>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</si>
  <si>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</si>
  <si>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</si>
  <si>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</si>
  <si>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</si>
  <si>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</si>
  <si>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</si>
  <si>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</si>
  <si>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</si>
  <si>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</si>
  <si>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</si>
  <si>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</si>
  <si>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</si>
  <si>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</si>
  <si>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</si>
  <si>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</si>
  <si>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</si>
  <si>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</si>
  <si>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</si>
  <si>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</si>
  <si>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</si>
  <si>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</si>
  <si>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</si>
  <si>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</si>
  <si>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</si>
  <si>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</si>
  <si>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</si>
  <si>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</si>
  <si>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</si>
  <si>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</si>
  <si>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</si>
  <si>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</si>
  <si>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</si>
  <si>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</si>
  <si>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</si>
  <si>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</si>
  <si>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</si>
  <si>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</si>
  <si>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</si>
  <si>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</si>
  <si>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</si>
  <si>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</si>
  <si>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</si>
  <si>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</si>
  <si>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</si>
  <si>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</si>
  <si>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</si>
  <si>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</si>
  <si>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</si>
  <si>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</si>
  <si>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</si>
  <si>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</si>
  <si>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</si>
  <si>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</si>
  <si>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</si>
  <si>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</si>
  <si>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</si>
  <si>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</si>
  <si>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</si>
  <si>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</si>
  <si>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</si>
  <si>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</si>
  <si>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</si>
  <si>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</si>
  <si>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</si>
  <si>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</si>
  <si>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</si>
  <si>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</si>
  <si>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</si>
  <si>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</si>
  <si>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</si>
  <si>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</si>
  <si>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</si>
  <si>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</si>
  <si>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</si>
  <si>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</si>
  <si>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</si>
  <si>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</si>
  <si>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</si>
  <si>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</si>
  <si>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</si>
  <si>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</si>
  <si>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</si>
  <si>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</si>
  <si>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</si>
  <si>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</si>
  <si>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</si>
  <si>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</si>
  <si>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</si>
  <si>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</si>
  <si>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</si>
  <si>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</si>
  <si>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</si>
  <si>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</si>
  <si>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</si>
  <si>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</si>
  <si>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</si>
  <si>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</si>
  <si>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</si>
  <si>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</si>
  <si>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</si>
  <si>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</si>
  <si>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</si>
  <si>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</si>
  <si>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</si>
  <si>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</si>
  <si>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</si>
  <si>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</si>
  <si>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</si>
  <si>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</si>
  <si>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</si>
  <si>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</si>
  <si>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</si>
  <si>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</si>
  <si>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</si>
  <si>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</si>
  <si>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</si>
  <si>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</si>
  <si>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</si>
  <si>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</si>
  <si>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</si>
  <si>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</si>
  <si>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</si>
  <si>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</si>
  <si>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</si>
  <si>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</si>
  <si>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</si>
  <si>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</si>
  <si>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</si>
  <si>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</si>
  <si>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</si>
  <si>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</si>
  <si>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</si>
  <si>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</si>
  <si>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</si>
  <si>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</si>
  <si>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</si>
  <si>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</si>
  <si>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</si>
  <si>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</si>
  <si>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</si>
  <si>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</si>
  <si>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</si>
  <si>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</si>
  <si>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</si>
  <si>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</si>
  <si>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</si>
  <si>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</si>
  <si>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</si>
  <si>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</si>
  <si>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</si>
  <si>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</si>
  <si>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</si>
  <si>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</si>
  <si>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</si>
  <si>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</si>
  <si>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</si>
  <si>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</si>
  <si>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</si>
  <si>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</si>
  <si>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</si>
  <si>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</si>
  <si>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</si>
  <si>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</si>
  <si>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</si>
  <si>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</si>
  <si>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</si>
  <si>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</si>
  <si>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</si>
  <si>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</si>
  <si>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</si>
  <si>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</si>
  <si>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</si>
  <si>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</si>
  <si>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</si>
  <si>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</si>
  <si>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</si>
  <si>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</si>
  <si>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</si>
  <si>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</si>
  <si>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</si>
  <si>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</si>
  <si>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</si>
  <si>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</si>
  <si>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</si>
  <si>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</si>
  <si>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</si>
  <si>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</si>
  <si>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</si>
  <si>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</si>
  <si>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</si>
  <si>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</si>
  <si>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</si>
  <si>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</si>
  <si>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</si>
  <si>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</si>
  <si>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</si>
  <si>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</si>
  <si>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</si>
  <si>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</si>
  <si>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</si>
  <si>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</si>
  <si>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</si>
  <si>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</si>
  <si>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</si>
  <si>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</si>
  <si>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</si>
  <si>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</si>
  <si>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</si>
  <si>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</si>
  <si>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</si>
  <si>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</si>
  <si>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</si>
  <si>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</si>
  <si>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</si>
  <si>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</si>
  <si>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</si>
  <si>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</si>
  <si>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</si>
  <si>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</si>
  <si>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</si>
  <si>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</si>
  <si>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</si>
  <si>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</si>
  <si>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</si>
  <si>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</si>
  <si>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</si>
  <si>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</si>
  <si>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</si>
  <si>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</si>
  <si>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</si>
  <si>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</si>
  <si>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</si>
  <si>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</si>
  <si>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</si>
  <si>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</si>
  <si>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</si>
  <si>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</si>
  <si>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</si>
  <si>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</si>
  <si>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</si>
  <si>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</si>
  <si>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</si>
  <si>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</si>
  <si>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</si>
  <si>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</si>
  <si>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</si>
  <si>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</si>
  <si>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</si>
  <si>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</si>
  <si>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</si>
  <si>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</si>
  <si>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</si>
  <si>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</si>
  <si>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</si>
  <si>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</si>
  <si>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</si>
  <si>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</si>
  <si>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</si>
  <si>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</si>
  <si>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</si>
  <si>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</si>
  <si>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</si>
  <si>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</si>
  <si>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</si>
  <si>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</si>
  <si>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</si>
  <si>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</si>
  <si>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</si>
  <si>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</si>
  <si>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</si>
  <si>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</si>
  <si>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</si>
  <si>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</si>
  <si>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</si>
  <si>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</si>
  <si>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</si>
  <si>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</si>
  <si>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</si>
  <si>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</si>
  <si>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</si>
  <si>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</si>
  <si>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</si>
  <si>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</si>
  <si>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</si>
  <si>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</si>
  <si>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</si>
  <si>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</si>
  <si>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</si>
  <si>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</si>
  <si>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</si>
  <si>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</si>
  <si>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</si>
  <si>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</si>
  <si>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</si>
  <si>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</si>
  <si>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</si>
  <si>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</si>
  <si>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</si>
  <si>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</si>
  <si>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</si>
  <si>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</si>
  <si>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</si>
  <si>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</si>
  <si>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</si>
  <si>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</si>
  <si>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</si>
  <si>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</si>
  <si>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</si>
  <si>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</si>
  <si>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</si>
  <si>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</si>
  <si>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</si>
  <si>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</si>
  <si>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</si>
  <si>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</si>
  <si>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</si>
  <si>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</si>
  <si>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</si>
  <si>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</si>
  <si>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</si>
  <si>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</si>
  <si>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</si>
  <si>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</si>
  <si>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</si>
  <si>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</si>
  <si>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</si>
  <si>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</si>
  <si>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</si>
  <si>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</si>
  <si>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</si>
  <si>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</si>
  <si>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</si>
  <si>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</si>
  <si>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</si>
  <si>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</si>
  <si>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</si>
  <si>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</si>
  <si>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</si>
  <si>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</si>
  <si>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</si>
  <si>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</si>
  <si>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</si>
  <si>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</si>
  <si>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</si>
  <si>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</si>
  <si>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</si>
  <si>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</si>
  <si>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</si>
  <si>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</si>
  <si>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</si>
  <si>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</si>
  <si>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</si>
  <si>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</si>
  <si>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</si>
  <si>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</si>
  <si>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</si>
  <si>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</si>
  <si>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</si>
  <si>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</si>
  <si>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</si>
  <si>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</si>
  <si>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</si>
  <si>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</si>
  <si>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</si>
  <si>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</si>
  <si>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</si>
  <si>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</si>
  <si>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</si>
  <si>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</si>
  <si>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</si>
  <si>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</si>
  <si>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</si>
  <si>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</si>
  <si>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</si>
  <si>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</si>
  <si>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</si>
  <si>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</si>
  <si>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</si>
  <si>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</si>
  <si>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</si>
  <si>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</si>
  <si>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</si>
  <si>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</si>
  <si>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</si>
  <si>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</si>
  <si>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</si>
  <si>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</si>
  <si>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</si>
  <si>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</si>
  <si>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</si>
  <si>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</si>
  <si>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</si>
  <si>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</si>
  <si>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</si>
  <si>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</si>
  <si>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</si>
  <si>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</si>
  <si>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</si>
  <si>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</si>
  <si>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</si>
  <si>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</si>
  <si>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</si>
  <si>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</si>
  <si>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</si>
  <si>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</si>
  <si>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</si>
  <si>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</si>
  <si>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</si>
  <si>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</si>
  <si>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</si>
  <si>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</si>
  <si>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</si>
  <si>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</si>
  <si>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</si>
  <si>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</si>
  <si>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</si>
  <si>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</si>
  <si>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</si>
  <si>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</si>
  <si>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</si>
  <si>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</si>
  <si>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</si>
  <si>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</si>
  <si>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</si>
  <si>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</si>
  <si>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</si>
  <si>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</si>
  <si>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</si>
  <si>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</si>
  <si>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</si>
  <si>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</si>
  <si>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</si>
  <si>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</si>
  <si>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</si>
  <si>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</si>
  <si>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</si>
  <si>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</si>
  <si>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</si>
  <si>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</si>
  <si>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</si>
  <si>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</si>
  <si>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</si>
  <si>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</si>
  <si>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</si>
  <si>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</si>
  <si>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</si>
  <si>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</si>
  <si>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</si>
  <si>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</si>
  <si>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</si>
  <si>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</si>
  <si>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</si>
  <si>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</si>
  <si>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</si>
  <si>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</si>
  <si>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</si>
  <si>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</si>
  <si>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</si>
  <si>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</si>
  <si>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</si>
  <si>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</si>
  <si>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</si>
  <si>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</si>
  <si>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</si>
  <si>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</si>
  <si>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</si>
  <si>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</si>
  <si>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</si>
  <si>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</si>
  <si>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</si>
  <si>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</si>
  <si>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</si>
  <si>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</si>
  <si>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</si>
  <si>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</si>
  <si>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</si>
  <si>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</si>
  <si>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</si>
  <si>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</si>
  <si>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</si>
  <si>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</si>
  <si>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</si>
  <si>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</si>
  <si>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</si>
  <si>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</si>
  <si>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</si>
  <si>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</si>
  <si>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</si>
  <si>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</si>
  <si>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</si>
  <si>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</si>
  <si>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</si>
  <si>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</si>
  <si>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</si>
  <si>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</si>
  <si>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</si>
  <si>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</si>
  <si>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</si>
  <si>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</si>
  <si>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</si>
  <si>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</si>
  <si>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</si>
  <si>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</si>
  <si>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</si>
  <si>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</si>
  <si>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</si>
  <si>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</si>
  <si>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</si>
  <si>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</si>
  <si>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</si>
  <si>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</si>
  <si>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</si>
  <si>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</si>
  <si>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</si>
  <si>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</si>
  <si>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</si>
  <si>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</si>
  <si>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</si>
  <si>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</si>
  <si>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</si>
  <si>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</si>
  <si>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</si>
  <si>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</si>
  <si>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</si>
  <si>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</si>
  <si>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</si>
  <si>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</si>
  <si>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</si>
  <si>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</si>
  <si>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</si>
  <si>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</si>
  <si>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</si>
  <si>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</si>
  <si>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</si>
  <si>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</si>
  <si>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</si>
  <si>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</si>
  <si>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</si>
  <si>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</si>
  <si>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</si>
  <si>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</si>
  <si>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</si>
  <si>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</si>
  <si>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</si>
  <si>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</si>
  <si>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</si>
  <si>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</si>
  <si>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</si>
  <si>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</si>
  <si>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</si>
  <si>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</si>
  <si>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</si>
  <si>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</si>
  <si>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</si>
  <si>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</si>
  <si>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</si>
  <si>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</si>
  <si>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</si>
  <si>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</si>
  <si>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</si>
  <si>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</si>
  <si>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</si>
  <si>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</si>
  <si>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</si>
  <si>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</si>
  <si>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</si>
  <si>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</si>
  <si>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</si>
  <si>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</si>
  <si>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</si>
  <si>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</si>
  <si>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</si>
  <si>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</si>
  <si>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</si>
  <si>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</si>
  <si>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</si>
  <si>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</si>
  <si>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</si>
  <si>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</si>
  <si>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</si>
  <si>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</si>
  <si>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</si>
  <si>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</si>
  <si>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</si>
  <si>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</si>
  <si>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</si>
  <si>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</si>
  <si>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</si>
  <si>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</si>
  <si>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</si>
  <si>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</si>
  <si>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</si>
  <si>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</si>
  <si>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</si>
  <si>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</si>
  <si>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</si>
  <si>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</si>
  <si>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</si>
  <si>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</si>
  <si>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</si>
  <si>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</si>
  <si>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</si>
  <si>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</si>
  <si>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</si>
  <si>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</si>
  <si>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</si>
  <si>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</si>
  <si>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</si>
  <si>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</si>
  <si>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</si>
  <si>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</si>
  <si>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</si>
  <si>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</si>
  <si>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</si>
  <si>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</si>
  <si>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</si>
  <si>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</si>
  <si>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</si>
  <si>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</si>
  <si>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</si>
  <si>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</si>
  <si>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</si>
  <si>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</si>
  <si>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</si>
  <si>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</si>
  <si>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</si>
  <si>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</si>
  <si>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</si>
  <si>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</si>
  <si>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</si>
  <si>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</si>
  <si>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</si>
  <si>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</si>
  <si>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</si>
  <si>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</si>
  <si>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</si>
  <si>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</si>
  <si>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</si>
  <si>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</si>
  <si>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</si>
  <si>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</si>
  <si>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</si>
  <si>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</si>
  <si>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</si>
  <si>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</si>
  <si>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</si>
  <si>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</si>
  <si>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</si>
  <si>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</si>
  <si>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</si>
  <si>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</si>
  <si>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</si>
  <si>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</si>
  <si>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</si>
  <si>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</si>
  <si>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</si>
  <si>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</si>
  <si>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</si>
  <si>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</si>
  <si>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</si>
  <si>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</si>
  <si>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</si>
  <si>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</si>
  <si>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</si>
  <si>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</si>
  <si>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</si>
  <si>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</si>
  <si>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</si>
  <si>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</si>
  <si>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</si>
  <si>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</si>
  <si>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</si>
  <si>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</si>
  <si>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</si>
  <si>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</si>
  <si>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</si>
  <si>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</si>
  <si>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</si>
  <si>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</si>
  <si>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</si>
  <si>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</si>
  <si>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</si>
  <si>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</si>
  <si>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</si>
  <si>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</si>
  <si>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</si>
  <si>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</si>
  <si>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</si>
  <si>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</si>
  <si>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</si>
  <si>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</si>
  <si>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</si>
  <si>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</si>
  <si>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</si>
  <si>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</si>
  <si>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</si>
  <si>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</si>
  <si>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</si>
  <si>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</si>
  <si>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</si>
  <si>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</si>
  <si>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</si>
  <si>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</si>
  <si>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</si>
  <si>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</si>
  <si>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</si>
  <si>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</si>
  <si>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</si>
  <si>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</si>
  <si>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</si>
  <si>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</si>
  <si>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</si>
  <si>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</si>
  <si>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</si>
  <si>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</si>
  <si>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</si>
  <si>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</si>
  <si>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</si>
  <si>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</si>
  <si>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</si>
  <si>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</si>
  <si>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</si>
  <si>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</si>
  <si>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</si>
  <si>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</si>
  <si>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</si>
  <si>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</si>
  <si>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</si>
  <si>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</si>
  <si>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</si>
  <si>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</si>
  <si>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</si>
  <si>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</si>
  <si>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</si>
  <si>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</si>
  <si>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</si>
  <si>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</si>
  <si>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</si>
  <si>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</si>
  <si>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</si>
  <si>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</si>
  <si>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</si>
  <si>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</si>
  <si>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</si>
  <si>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</si>
  <si>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</si>
  <si>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</si>
  <si>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</si>
  <si>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</si>
  <si>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</si>
  <si>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</si>
  <si>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</si>
  <si>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</si>
  <si>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</si>
  <si>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</si>
  <si>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</si>
  <si>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</si>
  <si>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</si>
  <si>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</si>
  <si>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</si>
  <si>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</si>
  <si>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</si>
  <si>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</si>
  <si>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</si>
  <si>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</si>
  <si>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</si>
  <si>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</si>
  <si>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</si>
  <si>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</si>
  <si>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</si>
  <si>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</si>
  <si>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</si>
  <si>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</si>
  <si>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</si>
  <si>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</si>
  <si>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</si>
  <si>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</si>
  <si>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</si>
  <si>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</si>
  <si>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</si>
  <si>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</si>
  <si>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</si>
  <si>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</si>
  <si>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</si>
  <si>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</si>
  <si>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</si>
  <si>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</si>
  <si>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</si>
  <si>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</si>
  <si>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</si>
  <si>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</si>
  <si>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</si>
  <si>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</si>
  <si>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</si>
  <si>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</si>
  <si>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</si>
  <si>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</si>
  <si>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</si>
  <si>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</si>
  <si>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</si>
  <si>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</si>
  <si>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</si>
  <si>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</si>
  <si>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</si>
  <si>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</si>
  <si>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</si>
  <si>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</si>
  <si>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</si>
  <si>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</si>
  <si>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</si>
  <si>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</si>
  <si>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</si>
  <si>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</si>
  <si>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</si>
  <si>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</si>
  <si>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</si>
  <si>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</si>
  <si>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</si>
  <si>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</si>
  <si>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</si>
  <si>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</si>
  <si>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</si>
  <si>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</si>
  <si>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</si>
  <si>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</si>
  <si>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</si>
  <si>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</si>
  <si>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</si>
  <si>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</si>
  <si>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</si>
  <si>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</si>
  <si>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</si>
  <si>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</si>
  <si>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</si>
  <si>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</si>
  <si>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</si>
  <si>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</si>
  <si>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</si>
  <si>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</si>
  <si>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</si>
  <si>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</si>
  <si>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</si>
  <si>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</si>
  <si>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</si>
  <si>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</si>
  <si>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</si>
  <si>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</si>
  <si>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</si>
  <si>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</si>
  <si>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</si>
  <si>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</si>
  <si>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</si>
  <si>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</si>
  <si>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</si>
  <si>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</si>
  <si>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</si>
  <si>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</si>
  <si>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</si>
  <si>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</si>
  <si>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</si>
  <si>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</si>
  <si>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</si>
  <si>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</si>
  <si>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</si>
  <si>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</si>
  <si>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</si>
  <si>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</si>
  <si>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</si>
  <si>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</si>
  <si>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</si>
  <si>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</si>
  <si>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</si>
  <si>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</si>
  <si>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</si>
  <si>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</si>
  <si>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</si>
  <si>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</si>
  <si>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</si>
  <si>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</si>
  <si>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</si>
  <si>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</si>
  <si>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</si>
  <si>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</si>
  <si>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</si>
  <si>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</si>
  <si>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</si>
  <si>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</si>
  <si>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</si>
  <si>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</si>
  <si>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</si>
  <si>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</si>
  <si>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</si>
  <si>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</si>
  <si>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</si>
  <si>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</si>
  <si>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</si>
  <si>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</si>
  <si>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</si>
  <si>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</si>
  <si>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</si>
  <si>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</si>
  <si>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</si>
  <si>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</si>
  <si>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</si>
  <si>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</si>
  <si>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</si>
  <si>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</si>
  <si>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</si>
  <si>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</si>
  <si>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</si>
  <si>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</si>
  <si>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</si>
  <si>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</si>
  <si>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</si>
  <si>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</si>
  <si>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</si>
  <si>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</si>
  <si>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</si>
  <si>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</si>
  <si>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</si>
  <si>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</si>
  <si>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</si>
  <si>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</si>
  <si>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</si>
  <si>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</si>
  <si>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</si>
  <si>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</si>
  <si>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</si>
  <si>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</si>
  <si>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</si>
  <si>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</si>
  <si>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</si>
  <si>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</si>
  <si>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</si>
  <si>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</si>
  <si>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</si>
  <si>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</si>
  <si>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</si>
  <si>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</si>
  <si>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</si>
  <si>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</si>
  <si>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</si>
  <si>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</si>
  <si>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</si>
  <si>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</si>
  <si>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</si>
  <si>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</si>
  <si>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</si>
  <si>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</si>
  <si>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</si>
  <si>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</si>
  <si>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</si>
  <si>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</si>
  <si>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</si>
  <si>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</si>
  <si>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</si>
  <si>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</si>
  <si>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</si>
  <si>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</si>
  <si>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</si>
  <si>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</si>
  <si>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</si>
  <si>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</si>
  <si>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</si>
  <si>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</si>
  <si>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</si>
  <si>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</si>
  <si>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</si>
  <si>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</si>
  <si>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</si>
  <si>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</si>
  <si>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</si>
  <si>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</si>
  <si>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</si>
  <si>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</si>
  <si>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</si>
  <si>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</si>
  <si>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</si>
  <si>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</si>
  <si>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</si>
  <si>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</si>
  <si>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</si>
  <si>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</si>
  <si>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</si>
  <si>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</si>
  <si>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</si>
  <si>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</si>
  <si>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</si>
  <si>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</si>
  <si>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</si>
  <si>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</si>
  <si>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</si>
  <si>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</si>
  <si>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</si>
  <si>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</si>
  <si>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</si>
  <si>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</si>
  <si>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</si>
  <si>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</si>
  <si>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</si>
  <si>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</si>
  <si>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</si>
  <si>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</si>
  <si>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</si>
  <si>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</si>
  <si>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</si>
  <si>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</si>
  <si>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</si>
  <si>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</si>
  <si>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</si>
  <si>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</si>
  <si>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</si>
  <si>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</si>
  <si>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</si>
  <si>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</si>
  <si>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</si>
  <si>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</si>
  <si>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</si>
  <si>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</si>
  <si>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</si>
  <si>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</si>
  <si>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</si>
  <si>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</si>
  <si>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</si>
  <si>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</si>
  <si>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</si>
  <si>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</si>
  <si>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</si>
  <si>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</si>
  <si>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</si>
  <si>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</si>
  <si>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</si>
  <si>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</si>
  <si>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</si>
  <si>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</si>
  <si>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</si>
  <si>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</si>
  <si>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</si>
  <si>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</si>
  <si>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</si>
  <si>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</si>
  <si>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</si>
  <si>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</si>
  <si>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</si>
  <si>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</si>
  <si>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</si>
  <si>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</si>
  <si>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</si>
  <si>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</si>
  <si>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</si>
  <si>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</si>
  <si>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</si>
  <si>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</si>
  <si>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</si>
  <si>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</si>
  <si>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</si>
  <si>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</si>
  <si>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</si>
  <si>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</si>
  <si>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</si>
  <si>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</si>
  <si>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</si>
  <si>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</si>
  <si>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</si>
  <si>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</si>
  <si>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</si>
  <si>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</si>
  <si>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</si>
  <si>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</si>
  <si>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</si>
  <si>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</si>
  <si>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</si>
  <si>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</si>
  <si>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</si>
  <si>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</si>
  <si>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</si>
  <si>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</si>
  <si>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</si>
  <si>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</si>
  <si>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</si>
  <si>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</si>
  <si>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</si>
  <si>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</si>
  <si>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</si>
  <si>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</si>
  <si>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</si>
  <si>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</si>
  <si>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</si>
  <si>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</si>
  <si>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</si>
  <si>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</si>
  <si>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</si>
  <si>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</si>
  <si>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</si>
  <si>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</si>
  <si>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</si>
  <si>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</si>
  <si>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</si>
  <si>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</si>
  <si>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</si>
  <si>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</si>
  <si>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</si>
  <si>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</si>
  <si>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</si>
  <si>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</si>
  <si>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</si>
  <si>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</si>
  <si>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</si>
  <si>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</si>
  <si>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</si>
  <si>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</si>
  <si>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</si>
  <si>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</si>
  <si>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</si>
  <si>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</si>
  <si>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</si>
  <si>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</si>
  <si>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</si>
  <si>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</si>
  <si>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</si>
  <si>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</si>
  <si>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</si>
  <si>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</si>
  <si>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</si>
  <si>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</si>
  <si>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</si>
  <si>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</si>
  <si>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</si>
  <si>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</si>
  <si>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</si>
  <si>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</si>
  <si>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</si>
  <si>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</si>
  <si>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</si>
  <si>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</si>
  <si>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</si>
  <si>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</si>
  <si>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</si>
  <si>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</si>
  <si>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</si>
  <si>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</si>
  <si>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</si>
  <si>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</si>
  <si>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</si>
  <si>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</si>
  <si>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</si>
  <si>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</si>
  <si>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</si>
  <si>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</si>
  <si>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</si>
  <si>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</si>
  <si>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</si>
  <si>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</si>
  <si>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</si>
  <si>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</si>
  <si>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</si>
  <si>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</si>
  <si>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</si>
  <si>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</si>
  <si>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</si>
  <si>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</si>
  <si>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</si>
  <si>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</si>
  <si>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</si>
  <si>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</si>
  <si>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</si>
  <si>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</si>
  <si>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</si>
  <si>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</si>
  <si>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</si>
  <si>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</si>
  <si>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</si>
  <si>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</si>
  <si>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</si>
  <si>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</si>
  <si>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</si>
  <si>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</si>
  <si>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</si>
  <si>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</si>
  <si>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</si>
  <si>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</si>
  <si>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</si>
  <si>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</si>
  <si>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</si>
  <si>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</si>
  <si>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</si>
  <si>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</si>
  <si>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</si>
  <si>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</si>
  <si>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</si>
  <si>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</si>
  <si>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</si>
  <si>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</si>
  <si>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</si>
  <si>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</si>
  <si>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</si>
  <si>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</si>
  <si>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</si>
  <si>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</si>
  <si>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</si>
  <si>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</si>
  <si>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</si>
  <si>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</si>
  <si>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</si>
  <si>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</si>
  <si>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</si>
  <si>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</si>
  <si>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</si>
  <si>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</si>
  <si>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</si>
  <si>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</si>
  <si>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</si>
  <si>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</si>
  <si>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</si>
  <si>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</si>
  <si>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</si>
  <si>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</si>
  <si>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</si>
  <si>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</si>
  <si>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</si>
  <si>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</si>
  <si>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</si>
  <si>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</si>
  <si>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</si>
  <si>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</si>
  <si>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</si>
  <si>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</si>
  <si>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</si>
  <si>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</si>
  <si>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</si>
  <si>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</si>
  <si>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</si>
  <si>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</si>
  <si>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</si>
  <si>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</si>
  <si>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</si>
  <si>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</si>
  <si>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</si>
  <si>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</si>
  <si>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</si>
  <si>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</si>
  <si>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</si>
  <si>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</si>
  <si>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</si>
  <si>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</si>
  <si>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</si>
  <si>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</si>
  <si>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</si>
  <si>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</si>
  <si>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</si>
  <si>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</si>
  <si>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</si>
  <si>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</si>
  <si>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</si>
  <si>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</si>
  <si>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</si>
  <si>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</si>
  <si>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</si>
  <si>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</si>
  <si>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</si>
  <si>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</si>
  <si>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</si>
  <si>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</si>
  <si>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</si>
  <si>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</si>
  <si>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</si>
  <si>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</si>
  <si>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</si>
  <si>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</si>
  <si>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</si>
  <si>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</si>
  <si>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</si>
  <si>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</si>
  <si>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</si>
  <si>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</si>
  <si>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</si>
  <si>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</si>
  <si>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</si>
  <si>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</si>
  <si>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</si>
  <si>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</si>
  <si>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</si>
  <si>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</si>
  <si>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</si>
  <si>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</si>
  <si>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</si>
  <si>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</si>
  <si>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</si>
  <si>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</si>
  <si>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</si>
  <si>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</si>
  <si>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</si>
  <si>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</si>
  <si>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</si>
  <si>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</si>
  <si>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</si>
  <si>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</si>
  <si>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</si>
  <si>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</si>
  <si>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</si>
  <si>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</si>
  <si>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</si>
  <si>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</si>
  <si>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</si>
  <si>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</si>
  <si>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</si>
  <si>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</si>
  <si>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</si>
  <si>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</si>
  <si>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</si>
  <si>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</si>
  <si>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</si>
  <si>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</si>
  <si>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</si>
  <si>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</si>
  <si>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</si>
  <si>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</si>
  <si>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</si>
  <si>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</si>
  <si>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</si>
  <si>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</si>
  <si>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</si>
  <si>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</si>
  <si>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</si>
  <si>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</si>
  <si>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</si>
  <si>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</si>
  <si>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</si>
  <si>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</si>
  <si>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</si>
  <si>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</si>
  <si>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</si>
  <si>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</si>
  <si>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</si>
  <si>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</si>
  <si>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</si>
  <si>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</si>
  <si>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</si>
  <si>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</si>
  <si>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</si>
  <si>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</si>
  <si>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</si>
  <si>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</si>
  <si>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</si>
  <si>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</si>
  <si>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</si>
  <si>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</si>
  <si>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</si>
  <si>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</si>
  <si>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</si>
  <si>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</si>
  <si>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</si>
  <si>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</si>
  <si>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</si>
  <si>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</si>
  <si>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</si>
  <si>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</si>
  <si>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</si>
  <si>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</si>
  <si>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</si>
  <si>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</si>
  <si>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</si>
  <si>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</si>
  <si>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</si>
  <si>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</si>
  <si>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</si>
  <si>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</si>
  <si>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</si>
  <si>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</si>
  <si>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</si>
  <si>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</si>
  <si>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</si>
  <si>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</si>
  <si>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</si>
  <si>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</si>
  <si>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</si>
  <si>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</si>
  <si>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</si>
  <si>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</si>
  <si>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</si>
  <si>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</si>
  <si>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</si>
  <si>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</si>
  <si>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</si>
  <si>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</si>
  <si>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</si>
  <si>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</si>
  <si>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</si>
  <si>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</si>
  <si>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</si>
  <si>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</si>
  <si>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</si>
  <si>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</si>
  <si>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</si>
  <si>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</si>
  <si>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</si>
  <si>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</si>
  <si>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</si>
  <si>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</si>
  <si>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</si>
  <si>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</si>
  <si>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</si>
  <si>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</si>
  <si>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</si>
  <si>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</si>
  <si>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</si>
  <si>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</si>
  <si>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</si>
  <si>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</si>
  <si>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</si>
  <si>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</si>
  <si>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</si>
  <si>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</si>
  <si>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</si>
  <si>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</si>
  <si>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</si>
  <si>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</si>
  <si>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</si>
  <si>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</si>
  <si>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</si>
  <si>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</si>
  <si>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</si>
  <si>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</si>
  <si>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</si>
  <si>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</si>
  <si>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</si>
  <si>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</si>
  <si>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</si>
  <si>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</si>
  <si>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</si>
  <si>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</si>
  <si>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</si>
  <si>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</si>
  <si>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</si>
  <si>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</si>
  <si>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</si>
  <si>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</si>
  <si>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</si>
  <si>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</si>
  <si>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</si>
  <si>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</si>
  <si>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</si>
  <si>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</si>
  <si>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</si>
  <si>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</si>
  <si>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</si>
  <si>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</si>
  <si>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</si>
  <si>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</si>
  <si>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</si>
  <si>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</si>
  <si>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</si>
  <si>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</si>
  <si>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</si>
  <si>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</si>
  <si>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</si>
  <si>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</si>
  <si>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</si>
  <si>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</si>
  <si>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</si>
  <si>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</si>
  <si>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</si>
  <si>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</si>
  <si>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</si>
  <si>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</si>
  <si>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</si>
  <si>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</si>
  <si>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</si>
  <si>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</si>
  <si>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</si>
  <si>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</si>
  <si>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</si>
  <si>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</si>
  <si>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</si>
  <si>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</si>
  <si>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</si>
  <si>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</si>
  <si>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</si>
  <si>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</si>
  <si>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</si>
  <si>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</si>
  <si>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</si>
  <si>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</si>
  <si>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</si>
  <si>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</si>
  <si>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</si>
  <si>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</si>
  <si>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</si>
  <si>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</si>
  <si>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</si>
  <si>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</si>
  <si>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</si>
  <si>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</si>
  <si>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</si>
  <si>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</si>
  <si>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</si>
  <si>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</si>
  <si>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</si>
  <si>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</si>
  <si>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</si>
  <si>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</si>
  <si>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</si>
  <si>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</si>
  <si>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</si>
  <si>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</si>
  <si>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</si>
  <si>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</si>
  <si>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</si>
  <si>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</si>
  <si>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</si>
  <si>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</si>
  <si>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</si>
  <si>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</si>
  <si>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</si>
  <si>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</si>
  <si>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</si>
  <si>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</si>
  <si>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</si>
  <si>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</si>
  <si>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</si>
  <si>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</si>
  <si>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</si>
  <si>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</si>
  <si>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</si>
  <si>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</si>
  <si>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</si>
  <si>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</si>
  <si>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</si>
  <si>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</si>
  <si>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</si>
  <si>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</si>
  <si>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</si>
  <si>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</si>
  <si>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</si>
  <si>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</si>
  <si>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</si>
  <si>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</si>
  <si>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</si>
  <si>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</si>
  <si>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</si>
  <si>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</si>
  <si>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</si>
  <si>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</si>
  <si>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</si>
  <si>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</si>
  <si>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</si>
  <si>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</si>
  <si>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</si>
  <si>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</si>
  <si>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</si>
  <si>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</si>
  <si>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</si>
  <si>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</si>
  <si>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</si>
  <si>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</si>
  <si>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</si>
  <si>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</si>
  <si>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</si>
  <si>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</si>
  <si>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</si>
  <si>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</si>
  <si>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</si>
  <si>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</si>
  <si>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</si>
  <si>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</si>
  <si>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</si>
  <si>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</si>
  <si>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</si>
  <si>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</si>
  <si>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</si>
  <si>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</si>
  <si>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</si>
  <si>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</si>
  <si>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</si>
  <si>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</si>
  <si>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</si>
  <si>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</si>
  <si>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</si>
  <si>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</si>
  <si>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</si>
  <si>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</si>
  <si>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</si>
  <si>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</si>
  <si>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</si>
  <si>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</si>
  <si>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</si>
  <si>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</si>
  <si>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</si>
  <si>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</si>
  <si>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</si>
  <si>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</si>
  <si>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</si>
  <si>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</si>
  <si>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</si>
  <si>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</si>
  <si>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</si>
  <si>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</si>
  <si>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</si>
  <si>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</si>
  <si>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</si>
  <si>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</si>
  <si>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</si>
  <si>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</si>
  <si>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</si>
  <si>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</si>
  <si>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</si>
  <si>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</si>
  <si>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</si>
  <si>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</si>
  <si>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</si>
  <si>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</si>
  <si>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</si>
  <si>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</si>
  <si>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</si>
  <si>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</si>
  <si>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</si>
  <si>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</si>
  <si>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</si>
  <si>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</si>
  <si>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</si>
  <si>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</si>
  <si>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</si>
  <si>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</si>
  <si>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</si>
  <si>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</si>
  <si>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</si>
  <si>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</si>
  <si>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</si>
  <si>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</si>
  <si>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</si>
  <si>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</si>
  <si>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</si>
  <si>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</si>
  <si>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</si>
  <si>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</si>
  <si>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</si>
  <si>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</si>
  <si>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</si>
  <si>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</si>
  <si>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</si>
  <si>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</si>
  <si>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</si>
  <si>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</si>
  <si>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</si>
  <si>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</si>
  <si>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</si>
  <si>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</si>
  <si>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</si>
  <si>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</si>
  <si>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</si>
  <si>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</si>
  <si>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</si>
  <si>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</si>
  <si>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</si>
  <si>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</si>
  <si>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</si>
  <si>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</si>
  <si>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</si>
  <si>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</si>
  <si>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</si>
  <si>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</si>
  <si>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</si>
  <si>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</si>
  <si>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</si>
  <si>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</si>
  <si>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</si>
  <si>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</si>
  <si>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</si>
  <si>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</si>
  <si>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</si>
  <si>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</si>
  <si>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</si>
  <si>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</si>
  <si>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</si>
  <si>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</si>
  <si>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</si>
  <si>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</si>
  <si>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</si>
  <si>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</si>
  <si>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</si>
  <si>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</si>
  <si>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</si>
  <si>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</si>
  <si>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</si>
  <si>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</si>
  <si>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</si>
  <si>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</si>
  <si>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</si>
  <si>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</si>
  <si>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</si>
  <si>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</si>
  <si>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</si>
  <si>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</si>
  <si>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</si>
  <si>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</si>
  <si>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</si>
  <si>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</si>
  <si>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</si>
  <si>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</si>
  <si>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</si>
  <si>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</si>
  <si>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</si>
  <si>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</si>
  <si>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</si>
  <si>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</si>
  <si>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</si>
  <si>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</si>
  <si>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</si>
  <si>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</si>
  <si>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</si>
  <si>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</si>
  <si>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</si>
  <si>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</si>
  <si>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</si>
  <si>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</si>
  <si>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</si>
  <si>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</si>
  <si>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</si>
  <si>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</si>
  <si>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</si>
  <si>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</si>
  <si>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</si>
  <si>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</si>
  <si>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</si>
  <si>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</si>
  <si>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</si>
  <si>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</si>
  <si>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</si>
  <si>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</si>
  <si>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</si>
  <si>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</si>
  <si>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</si>
  <si>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</si>
  <si>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</si>
  <si>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</si>
  <si>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</si>
  <si>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</si>
  <si>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</si>
  <si>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</si>
  <si>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</si>
  <si>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</si>
  <si>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</si>
  <si>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</si>
  <si>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</si>
  <si>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</si>
  <si>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</si>
  <si>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</si>
  <si>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</si>
  <si>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</si>
  <si>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</si>
  <si>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</si>
  <si>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</si>
  <si>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</si>
  <si>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</si>
  <si>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</si>
  <si>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</si>
  <si>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</si>
  <si>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</si>
  <si>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</si>
  <si>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</si>
  <si>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</si>
  <si>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</si>
  <si>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</si>
  <si>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</si>
  <si>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</si>
  <si>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</si>
  <si>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</si>
  <si>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</si>
  <si>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</si>
  <si>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</si>
  <si>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</si>
  <si>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</si>
  <si>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</si>
  <si>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</si>
  <si>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</si>
  <si>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</si>
  <si>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</si>
  <si>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</si>
  <si>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</si>
  <si>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</si>
  <si>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</si>
  <si>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</si>
  <si>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</si>
  <si>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</si>
  <si>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</si>
  <si>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</si>
  <si>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</si>
  <si>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</si>
  <si>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</si>
  <si>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</si>
  <si>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</si>
  <si>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</si>
  <si>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</si>
  <si>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</si>
  <si>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</si>
  <si>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</si>
  <si>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</si>
  <si>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</si>
  <si>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</si>
  <si>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</si>
  <si>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</si>
  <si>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</si>
  <si>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</si>
  <si>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</si>
  <si>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</si>
  <si>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</si>
  <si>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</si>
  <si>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</si>
  <si>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</si>
  <si>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</si>
  <si>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</si>
  <si>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</si>
  <si>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</si>
  <si>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</si>
  <si>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</si>
  <si>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</si>
  <si>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</si>
  <si>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</si>
  <si>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</si>
  <si>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</si>
  <si>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</si>
  <si>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</si>
  <si>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</si>
  <si>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</si>
  <si>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</si>
  <si>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</si>
  <si>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</si>
  <si>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</si>
  <si>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</si>
  <si>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</si>
  <si>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</si>
  <si>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</si>
  <si>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</si>
  <si>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</si>
  <si>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</si>
  <si>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</si>
  <si>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</si>
  <si>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</si>
  <si>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</si>
  <si>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</si>
  <si>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</si>
  <si>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</si>
  <si>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</si>
  <si>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</si>
  <si>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</si>
  <si>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</si>
  <si>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</si>
  <si>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</si>
  <si>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</si>
  <si>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</si>
  <si>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</si>
  <si>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</si>
  <si>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</si>
  <si>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</si>
  <si>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</si>
  <si>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</si>
  <si>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</si>
  <si>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</si>
  <si>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</si>
  <si>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</si>
  <si>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</si>
  <si>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</si>
  <si>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</si>
  <si>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</si>
  <si>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</si>
  <si>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</si>
  <si>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</si>
  <si>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</si>
  <si>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</si>
  <si>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</si>
  <si>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</si>
  <si>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</si>
  <si>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</si>
  <si>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</si>
  <si>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</si>
  <si>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</si>
  <si>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</si>
  <si>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</si>
  <si>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</si>
  <si>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</si>
  <si>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</si>
  <si>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</si>
  <si>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</si>
  <si>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</si>
  <si>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</si>
  <si>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</si>
  <si>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</si>
  <si>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</si>
  <si>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</si>
  <si>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</si>
  <si>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</si>
  <si>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</si>
  <si>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</si>
  <si>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</si>
  <si>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</si>
  <si>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</si>
  <si>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</si>
  <si>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</si>
  <si>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</si>
  <si>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</si>
  <si>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</si>
  <si>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</si>
  <si>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</si>
  <si>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</si>
  <si>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</si>
  <si>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</si>
  <si>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</si>
  <si>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</si>
  <si>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</si>
  <si>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</si>
  <si>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</si>
  <si>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</si>
  <si>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</si>
  <si>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</si>
  <si>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</si>
  <si>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</si>
  <si>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</si>
  <si>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</si>
  <si>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</si>
  <si>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</si>
  <si>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</si>
  <si>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</si>
  <si>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</si>
  <si>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</si>
  <si>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</si>
  <si>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</si>
  <si>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</si>
  <si>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</si>
  <si>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</si>
  <si>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</si>
  <si>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</si>
  <si>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</si>
  <si>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</si>
  <si>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</si>
  <si>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</si>
  <si>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</si>
  <si>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</si>
  <si>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</si>
  <si>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</si>
  <si>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</si>
  <si>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</si>
  <si>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</si>
  <si>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</si>
  <si>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</si>
  <si>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</si>
  <si>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</si>
  <si>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</si>
  <si>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</si>
  <si>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</si>
  <si>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</si>
  <si>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</si>
  <si>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</si>
  <si>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</si>
  <si>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</si>
  <si>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</si>
  <si>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</si>
  <si>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</si>
  <si>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</si>
  <si>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</si>
  <si>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</si>
  <si>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</si>
  <si>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</si>
  <si>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</si>
  <si>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</si>
  <si>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</si>
  <si>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</si>
  <si>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</si>
  <si>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</si>
  <si>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</si>
  <si>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</si>
  <si>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</si>
  <si>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</si>
  <si>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</si>
  <si>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</si>
  <si>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</si>
  <si>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</si>
  <si>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</si>
  <si>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</si>
  <si>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</si>
  <si>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</si>
  <si>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</si>
  <si>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</si>
  <si>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</si>
  <si>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</si>
  <si>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</si>
  <si>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</si>
  <si>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</si>
  <si>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</si>
  <si>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</si>
  <si>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</si>
  <si>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</si>
  <si>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</si>
  <si>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</si>
  <si>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</si>
  <si>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</si>
  <si>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</si>
  <si>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</si>
  <si>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</si>
  <si>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</si>
  <si>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</si>
  <si>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</si>
  <si>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</si>
  <si>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</si>
  <si>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</si>
  <si>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</si>
  <si>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</si>
  <si>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</si>
  <si>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</si>
  <si>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</si>
  <si>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</si>
  <si>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</si>
  <si>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</si>
  <si>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</si>
  <si>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</si>
  <si>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</si>
  <si>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</si>
  <si>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</si>
  <si>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</si>
  <si>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</si>
  <si>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</si>
  <si>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</si>
  <si>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</si>
  <si>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</si>
  <si>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</si>
  <si>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</si>
  <si>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</si>
  <si>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</si>
  <si>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</si>
  <si>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</si>
  <si>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</si>
  <si>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</si>
  <si>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</si>
  <si>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</si>
  <si>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</si>
  <si>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</si>
  <si>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</si>
  <si>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</si>
  <si>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</si>
  <si>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</si>
  <si>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</si>
  <si>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</si>
  <si>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</si>
  <si>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</si>
  <si>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</si>
  <si>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</si>
  <si>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</si>
  <si>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</si>
  <si>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</si>
  <si>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</si>
  <si>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</si>
  <si>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</si>
  <si>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</si>
  <si>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</si>
  <si>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</si>
  <si>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</si>
  <si>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</si>
  <si>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</si>
  <si>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</si>
  <si>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</si>
  <si>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</si>
  <si>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</si>
  <si>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</si>
  <si>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</si>
  <si>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</si>
  <si>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</si>
  <si>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</si>
  <si>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</si>
  <si>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</si>
  <si>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</si>
  <si>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</si>
  <si>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</si>
  <si>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</si>
  <si>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</si>
  <si>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</si>
  <si>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</si>
  <si>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</si>
  <si>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</si>
  <si>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</si>
  <si>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</si>
  <si>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</si>
  <si>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</si>
  <si>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</si>
  <si>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</si>
  <si>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</si>
  <si>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</si>
  <si>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</si>
  <si>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</si>
  <si>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</si>
  <si>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</si>
  <si>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</si>
  <si>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</si>
  <si>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</si>
  <si>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</si>
  <si>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</si>
  <si>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</si>
  <si>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</si>
  <si>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</si>
  <si>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</si>
  <si>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</si>
  <si>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</si>
  <si>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</si>
  <si>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</si>
  <si>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</si>
  <si>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</si>
  <si>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</si>
  <si>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</si>
  <si>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</si>
  <si>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</si>
  <si>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</si>
  <si>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</si>
  <si>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</si>
  <si>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</si>
  <si>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</si>
  <si>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</si>
  <si>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</si>
  <si>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</si>
  <si>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</si>
  <si>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</si>
  <si>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</si>
  <si>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</si>
  <si>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</si>
  <si>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</si>
  <si>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</si>
  <si>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</si>
  <si>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</si>
  <si>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</si>
  <si>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</si>
  <si>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</si>
  <si>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</si>
  <si>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</si>
  <si>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</si>
  <si>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</si>
  <si>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</si>
  <si>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</si>
  <si>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</si>
  <si>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</si>
  <si>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</si>
  <si>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</si>
  <si>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</si>
  <si>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</si>
  <si>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</si>
  <si>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</si>
  <si>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</si>
  <si>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</si>
  <si>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</si>
  <si>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</si>
  <si>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</si>
  <si>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</si>
  <si>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</si>
  <si>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</si>
  <si>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</si>
  <si>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</si>
  <si>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</si>
  <si>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</si>
  <si>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</si>
  <si>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</si>
  <si>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</si>
  <si>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</si>
  <si>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</si>
  <si>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</si>
  <si>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</si>
  <si>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</si>
  <si>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</si>
  <si>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</si>
  <si>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</si>
  <si>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</si>
  <si>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</si>
  <si>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</si>
  <si>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</si>
  <si>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</si>
  <si>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</si>
  <si>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</si>
  <si>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</si>
  <si>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</si>
  <si>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</si>
  <si>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</si>
  <si>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</si>
  <si>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</si>
  <si>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</si>
  <si>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</si>
  <si>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</si>
  <si>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</si>
  <si>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</si>
  <si>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</si>
  <si>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</si>
  <si>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</si>
  <si>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</si>
  <si>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</si>
  <si>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</si>
  <si>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</si>
  <si>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</si>
  <si>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</si>
  <si>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</si>
  <si>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</si>
  <si>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</si>
  <si>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</si>
  <si>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</si>
  <si>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</si>
  <si>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</si>
  <si>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</si>
  <si>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</si>
  <si>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</si>
  <si>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</si>
  <si>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</si>
  <si>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</si>
  <si>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</si>
  <si>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</si>
  <si>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</si>
  <si>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</si>
  <si>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</si>
  <si>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</si>
  <si>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</si>
  <si>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</si>
  <si>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</si>
  <si>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</si>
  <si>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</si>
  <si>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</si>
  <si>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</si>
  <si>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</si>
  <si>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</si>
  <si>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</si>
  <si>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</si>
  <si>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</si>
  <si>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</si>
  <si>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</si>
  <si>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</si>
  <si>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</si>
  <si>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</si>
  <si>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</si>
  <si>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</si>
  <si>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</si>
  <si>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</si>
  <si>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</si>
  <si>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</si>
  <si>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</si>
  <si>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</si>
  <si>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</si>
  <si>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</si>
  <si>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</si>
  <si>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</si>
  <si>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</si>
  <si>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</si>
  <si>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</si>
  <si>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</si>
  <si>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</si>
  <si>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</si>
  <si>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</si>
  <si>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</si>
  <si>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</si>
  <si>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</si>
  <si>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</si>
  <si>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</si>
  <si>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</si>
  <si>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</si>
  <si>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</si>
  <si>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</si>
  <si>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</si>
  <si>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</si>
  <si>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</si>
  <si>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</si>
  <si>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</si>
  <si>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</si>
  <si>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</si>
  <si>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</si>
  <si>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</si>
  <si>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</si>
  <si>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</si>
  <si>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</si>
  <si>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</si>
  <si>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</si>
  <si>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</si>
  <si>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</si>
  <si>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</si>
  <si>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</si>
  <si>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</si>
  <si>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</si>
  <si>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</si>
  <si>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</si>
  <si>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</si>
  <si>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</si>
  <si>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</si>
  <si>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</si>
  <si>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</si>
  <si>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</si>
  <si>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</si>
  <si>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</si>
  <si>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</si>
  <si>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</si>
  <si>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</si>
  <si>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</si>
  <si>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</si>
  <si>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</si>
  <si>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</si>
  <si>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</si>
  <si>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</si>
  <si>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</si>
  <si>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</si>
  <si>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</si>
  <si>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</si>
  <si>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</si>
  <si>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</si>
  <si>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</si>
  <si>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</si>
  <si>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</si>
  <si>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</si>
  <si>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</si>
  <si>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</si>
  <si>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</si>
  <si>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</si>
  <si>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</si>
  <si>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</si>
  <si>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</si>
  <si>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</si>
  <si>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</si>
  <si>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</si>
  <si>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</si>
  <si>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</si>
  <si>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</si>
  <si>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</si>
  <si>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</si>
  <si>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</si>
  <si>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</si>
  <si>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</si>
  <si>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</si>
  <si>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</si>
  <si>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</si>
  <si>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</si>
  <si>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</si>
  <si>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</si>
  <si>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</si>
  <si>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</si>
  <si>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</si>
  <si>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</si>
  <si>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</si>
  <si>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</si>
  <si>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</si>
  <si>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</si>
  <si>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</si>
  <si>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</si>
  <si>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</si>
  <si>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</si>
  <si>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</si>
  <si>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</si>
  <si>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</si>
  <si>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</si>
  <si>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</si>
  <si>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</si>
  <si>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</si>
  <si>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</si>
  <si>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</si>
  <si>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</si>
  <si>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</si>
  <si>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</si>
  <si>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</si>
  <si>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</si>
  <si>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</si>
  <si>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</si>
  <si>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</si>
  <si>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</si>
  <si>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</si>
  <si>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</si>
  <si>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</si>
  <si>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</si>
  <si>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</si>
  <si>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</si>
  <si>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</si>
  <si>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</si>
  <si>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</si>
  <si>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</si>
  <si>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</si>
  <si>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</si>
  <si>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</si>
  <si>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</si>
  <si>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</si>
  <si>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</si>
  <si>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</si>
  <si>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</si>
  <si>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</si>
  <si>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</si>
  <si>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</si>
  <si>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</si>
  <si>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</si>
  <si>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</si>
  <si>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</si>
  <si>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</si>
  <si>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</si>
  <si>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</si>
  <si>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</si>
  <si>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</si>
  <si>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</si>
  <si>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</si>
  <si>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</si>
  <si>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</si>
  <si>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</si>
  <si>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</si>
  <si>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</si>
  <si>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</si>
  <si>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</si>
  <si>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</si>
  <si>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</si>
  <si>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</si>
  <si>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</si>
  <si>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</si>
  <si>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</si>
  <si>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</si>
  <si>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</si>
  <si>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</si>
  <si>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</si>
  <si>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</si>
  <si>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</si>
  <si>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</si>
  <si>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</si>
  <si>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</si>
  <si>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</si>
  <si>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</si>
  <si>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</si>
  <si>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</si>
  <si>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</si>
  <si>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</si>
  <si>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</si>
  <si>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</si>
  <si>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</si>
  <si>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</si>
  <si>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</si>
  <si>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</si>
  <si>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</si>
  <si>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</si>
  <si>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</si>
  <si>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</si>
  <si>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</si>
  <si>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</si>
  <si>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</si>
  <si>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</si>
  <si>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</si>
  <si>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</si>
  <si>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</si>
  <si>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</si>
  <si>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</si>
  <si>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</si>
  <si>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</si>
  <si>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</si>
  <si>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</si>
  <si>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</si>
  <si>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</si>
  <si>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</si>
  <si>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</si>
  <si>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</si>
  <si>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</si>
  <si>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</si>
  <si>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</si>
  <si>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</si>
  <si>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</si>
  <si>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</si>
  <si>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</si>
  <si>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</si>
  <si>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</si>
  <si>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</si>
  <si>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</si>
  <si>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</si>
  <si>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</si>
  <si>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</si>
  <si>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</si>
  <si>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</si>
  <si>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</si>
  <si>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</si>
  <si>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</si>
  <si>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</si>
  <si>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</si>
  <si>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</si>
  <si>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</si>
  <si>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</si>
  <si>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</si>
  <si>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</si>
  <si>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</si>
  <si>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</si>
  <si>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</si>
  <si>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</si>
  <si>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</si>
  <si>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</si>
  <si>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</si>
  <si>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</si>
  <si>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</si>
  <si>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</si>
  <si>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</si>
  <si>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</si>
  <si>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</si>
  <si>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</si>
  <si>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</si>
  <si>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</si>
  <si>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</si>
  <si>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</si>
  <si>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</si>
  <si>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</si>
  <si>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</si>
  <si>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</si>
  <si>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</si>
  <si>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</si>
  <si>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</si>
  <si>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</si>
  <si>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</si>
  <si>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</si>
  <si>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</si>
  <si>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</si>
  <si>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</si>
  <si>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</si>
  <si>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</si>
  <si>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</si>
  <si>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</si>
  <si>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</si>
  <si>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</si>
  <si>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</si>
  <si>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</si>
  <si>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</si>
  <si>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</si>
  <si>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</si>
  <si>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</si>
  <si>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</si>
  <si>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</si>
  <si>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</si>
  <si>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</si>
  <si>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</si>
  <si>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</si>
  <si>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</si>
  <si>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</si>
  <si>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</si>
  <si>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</si>
  <si>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</si>
  <si>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</si>
  <si>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</si>
  <si>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</si>
  <si>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</si>
  <si>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</si>
  <si>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</si>
  <si>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</si>
  <si>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</si>
  <si>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</si>
  <si>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</si>
  <si>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</si>
  <si>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</si>
  <si>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</si>
  <si>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</si>
  <si>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</si>
  <si>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</si>
  <si>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</si>
  <si>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</si>
  <si>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</si>
  <si>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</si>
  <si>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</si>
  <si>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</si>
  <si>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</si>
  <si>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</si>
  <si>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</si>
  <si>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</si>
  <si>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</si>
  <si>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</si>
  <si>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</si>
  <si>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</si>
  <si>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</si>
  <si>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</si>
  <si>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</si>
  <si>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</si>
  <si>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</si>
  <si>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</si>
  <si>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</si>
  <si>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</si>
  <si>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</si>
  <si>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</si>
  <si>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</si>
  <si>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</si>
  <si>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</si>
  <si>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</si>
  <si>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</si>
  <si>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</si>
  <si>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</si>
  <si>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</si>
  <si>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</si>
  <si>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</si>
  <si>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</si>
  <si>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</si>
  <si>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</si>
  <si>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</si>
  <si>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</si>
  <si>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</si>
  <si>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</si>
  <si>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</si>
  <si>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</si>
  <si>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</si>
  <si>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</si>
  <si>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</si>
  <si>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</si>
  <si>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</si>
  <si>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</si>
  <si>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</si>
  <si>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</si>
  <si>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</si>
  <si>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</si>
  <si>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</si>
  <si>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</si>
  <si>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</si>
  <si>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</si>
  <si>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</si>
  <si>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</si>
  <si>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</si>
  <si>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</si>
  <si>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</si>
  <si>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</si>
  <si>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</si>
  <si>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</si>
  <si>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</si>
  <si>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</si>
  <si>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</si>
  <si>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</si>
  <si>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</si>
  <si>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</si>
  <si>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</si>
  <si>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</si>
  <si>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</si>
  <si>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</si>
  <si>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</si>
  <si>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</si>
  <si>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</si>
  <si>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</si>
  <si>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</si>
  <si>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</si>
  <si>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</si>
  <si>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</si>
  <si>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</si>
  <si>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</si>
  <si>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</si>
  <si>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</si>
  <si>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</si>
  <si>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</si>
  <si>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</si>
  <si>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</si>
  <si>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</si>
  <si>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</si>
  <si>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</si>
  <si>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</si>
  <si>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</si>
  <si>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</si>
  <si>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</si>
  <si>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</si>
  <si>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</si>
  <si>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</si>
  <si>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</si>
  <si>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</si>
  <si>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</si>
  <si>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</si>
  <si>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</si>
  <si>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</si>
  <si>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</si>
  <si>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</si>
  <si>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</si>
  <si>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</si>
  <si>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</si>
  <si>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</si>
  <si>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</si>
  <si>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</si>
  <si>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</si>
  <si>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</si>
  <si>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</si>
  <si>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</si>
  <si>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</si>
  <si>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</si>
  <si>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</si>
  <si>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</si>
  <si>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</si>
  <si>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</si>
  <si>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</si>
  <si>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</si>
  <si>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</si>
  <si>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</si>
  <si>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</si>
  <si>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</si>
  <si>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</si>
  <si>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</si>
  <si>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</si>
  <si>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</si>
  <si>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</si>
  <si>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</si>
  <si>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</si>
  <si>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</si>
  <si>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</si>
  <si>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</si>
  <si>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</si>
  <si>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</si>
  <si>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</si>
  <si>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</si>
  <si>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</si>
  <si>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</si>
  <si>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</si>
  <si>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</si>
  <si>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</si>
  <si>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</si>
  <si>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</si>
  <si>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</si>
  <si>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</si>
  <si>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</si>
  <si>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</si>
  <si>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</si>
  <si>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</si>
  <si>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</si>
  <si>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</si>
  <si>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</si>
  <si>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</si>
  <si>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</si>
  <si>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</si>
  <si>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</si>
  <si>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</si>
  <si>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</si>
  <si>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</si>
  <si>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</si>
  <si>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</si>
  <si>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</si>
  <si>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</si>
  <si>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</si>
  <si>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</si>
  <si>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</si>
  <si>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</si>
  <si>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</si>
  <si>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</si>
  <si>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</si>
  <si>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</si>
  <si>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</si>
  <si>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</si>
  <si>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</si>
  <si>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</si>
  <si>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</si>
  <si>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</si>
  <si>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</si>
  <si>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</si>
  <si>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</si>
  <si>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</si>
  <si>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</si>
  <si>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</si>
  <si>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</si>
  <si>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</si>
  <si>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</si>
  <si>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</si>
  <si>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</si>
  <si>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</si>
  <si>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</si>
  <si>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</si>
  <si>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</si>
  <si>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</si>
  <si>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</si>
  <si>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</si>
  <si>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</si>
  <si>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</si>
  <si>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</si>
  <si>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</si>
  <si>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</si>
  <si>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</si>
  <si>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</si>
  <si>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</si>
  <si>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</si>
  <si>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</si>
  <si>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</si>
  <si>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</si>
  <si>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</si>
  <si>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</si>
  <si>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</si>
  <si>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</si>
  <si>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</si>
  <si>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</si>
  <si>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</si>
  <si>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</si>
  <si>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</si>
  <si>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</si>
  <si>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</si>
  <si>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</si>
  <si>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</si>
  <si>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</si>
  <si>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</si>
  <si>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</si>
  <si>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</si>
  <si>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</si>
  <si>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</si>
  <si>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</si>
  <si>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</si>
  <si>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</si>
  <si>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</si>
  <si>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</si>
  <si>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</si>
  <si>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</si>
  <si>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</si>
  <si>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</si>
  <si>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</si>
  <si>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</si>
  <si>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</si>
  <si>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</si>
  <si>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</si>
  <si>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</si>
  <si>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</si>
  <si>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</si>
  <si>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</si>
  <si>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</si>
  <si>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</si>
  <si>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</si>
  <si>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</si>
  <si>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</si>
  <si>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</si>
  <si>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</si>
  <si>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</si>
  <si>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</si>
  <si>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</si>
  <si>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</si>
  <si>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</si>
  <si>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</si>
  <si>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</si>
  <si>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</si>
  <si>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</si>
  <si>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</si>
  <si>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</si>
  <si>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</si>
  <si>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</si>
  <si>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</si>
  <si>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</si>
  <si>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</si>
  <si>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</si>
  <si>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</si>
  <si>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</si>
  <si>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</si>
  <si>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</si>
  <si>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</si>
  <si>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</si>
  <si>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</si>
  <si>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</si>
  <si>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</si>
  <si>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</si>
  <si>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</si>
  <si>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</si>
  <si>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</si>
  <si>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</si>
  <si>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</si>
  <si>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</si>
  <si>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</si>
  <si>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</si>
  <si>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</si>
  <si>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</si>
  <si>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</si>
  <si>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</si>
  <si>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</si>
  <si>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</si>
  <si>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</si>
  <si>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</si>
  <si>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</si>
  <si>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</si>
  <si>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</si>
  <si>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</si>
  <si>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</si>
  <si>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</si>
  <si>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</si>
  <si>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</si>
  <si>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</si>
  <si>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</si>
  <si>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</si>
  <si>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</si>
  <si>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</si>
  <si>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</si>
  <si>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</si>
  <si>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</si>
  <si>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</si>
  <si>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</si>
  <si>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</si>
  <si>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</si>
  <si>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</si>
  <si>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</si>
  <si>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</si>
  <si>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</si>
  <si>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</si>
  <si>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</si>
  <si>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</si>
  <si>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</si>
  <si>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</si>
  <si>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</si>
  <si>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</si>
  <si>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</si>
  <si>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</si>
  <si>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</si>
  <si>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</si>
  <si>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</si>
  <si>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</si>
  <si>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</si>
  <si>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</si>
  <si>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</si>
  <si>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</si>
  <si>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</si>
  <si>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</si>
  <si>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</si>
  <si>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</si>
  <si>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</si>
  <si>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</si>
  <si>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</si>
  <si>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</si>
  <si>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</si>
  <si>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</si>
  <si>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</si>
  <si>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</si>
  <si>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</si>
  <si>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</si>
  <si>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</si>
  <si>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</si>
  <si>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</si>
  <si>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</si>
  <si>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</si>
  <si>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</si>
  <si>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</si>
  <si>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</si>
  <si>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</si>
  <si>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</si>
  <si>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</si>
  <si>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</si>
  <si>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</si>
  <si>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</si>
  <si>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</si>
  <si>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</si>
  <si>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</si>
  <si>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</si>
  <si>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</si>
  <si>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</si>
  <si>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</si>
  <si>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</si>
  <si>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</si>
  <si>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</si>
  <si>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</si>
  <si>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</si>
  <si>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</si>
  <si>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</si>
  <si>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</si>
  <si>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</si>
  <si>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</si>
  <si>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</si>
  <si>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</si>
  <si>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</si>
  <si>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</si>
  <si>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</si>
  <si>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</si>
  <si>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</si>
  <si>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</si>
  <si>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</si>
  <si>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</si>
  <si>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</si>
  <si>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</si>
  <si>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</si>
  <si>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</si>
  <si>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</si>
  <si>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</si>
  <si>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</si>
  <si>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</si>
  <si>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</si>
  <si>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</si>
  <si>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</si>
  <si>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</si>
  <si>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</si>
  <si>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</si>
  <si>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</si>
  <si>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</si>
  <si>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</si>
  <si>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</si>
  <si>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</si>
  <si>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</si>
  <si>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</si>
  <si>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</si>
  <si>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</si>
  <si>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</si>
  <si>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</si>
  <si>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</si>
  <si>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</si>
  <si>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</si>
  <si>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</si>
  <si>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</si>
  <si>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</si>
  <si>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</si>
  <si>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</si>
  <si>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</si>
  <si>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</si>
  <si>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</si>
  <si>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</si>
  <si>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</si>
  <si>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</si>
  <si>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</si>
  <si>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</si>
  <si>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</si>
  <si>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</si>
  <si>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</si>
  <si>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</si>
  <si>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</si>
  <si>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</si>
  <si>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</si>
  <si>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</si>
  <si>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</si>
  <si>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</si>
  <si>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</si>
  <si>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</si>
  <si>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</si>
  <si>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</si>
  <si>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</si>
  <si>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</si>
  <si>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</si>
  <si>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</si>
  <si>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</si>
  <si>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</si>
  <si>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</si>
  <si>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</si>
  <si>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</si>
  <si>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</si>
  <si>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</si>
  <si>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</si>
  <si>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</si>
  <si>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</si>
  <si>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</si>
  <si>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</si>
  <si>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</si>
  <si>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</si>
  <si>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</si>
  <si>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</si>
  <si>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</si>
  <si>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</si>
  <si>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</si>
  <si>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</si>
  <si>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</si>
  <si>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</si>
  <si>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</si>
  <si>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</si>
  <si>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</si>
  <si>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</si>
  <si>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</si>
  <si>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</si>
  <si>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</si>
  <si>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</si>
  <si>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</si>
  <si>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</si>
  <si>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</si>
  <si>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</si>
  <si>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</si>
  <si>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</si>
  <si>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</si>
  <si>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</si>
  <si>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</si>
  <si>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</si>
  <si>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</si>
  <si>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</si>
  <si>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</si>
  <si>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</si>
  <si>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</si>
  <si>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</si>
  <si>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</si>
  <si>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</si>
  <si>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</si>
  <si>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</si>
  <si>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</si>
  <si>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</si>
  <si>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</si>
  <si>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</si>
  <si>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</si>
  <si>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</si>
  <si>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</si>
  <si>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</si>
  <si>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</si>
  <si>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</si>
  <si>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</si>
  <si>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</si>
  <si>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</si>
  <si>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</si>
  <si>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</si>
  <si>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</si>
  <si>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</si>
  <si>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</si>
  <si>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</si>
  <si>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</si>
  <si>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</si>
  <si>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</si>
  <si>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</si>
  <si>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</si>
  <si>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</si>
  <si>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</si>
  <si>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</si>
  <si>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</si>
  <si>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</si>
  <si>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</si>
  <si>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</si>
  <si>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</si>
  <si>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</si>
  <si>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</si>
  <si>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</si>
  <si>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</si>
  <si>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</si>
  <si>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</si>
  <si>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</si>
  <si>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</si>
  <si>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</si>
  <si>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</si>
  <si>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</si>
  <si>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</si>
  <si>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</si>
  <si>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</si>
  <si>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</si>
  <si>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</si>
  <si>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</si>
  <si>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</si>
  <si>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</si>
  <si>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</si>
  <si>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</si>
  <si>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</si>
  <si>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</si>
  <si>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</si>
  <si>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</si>
  <si>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</si>
  <si>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</si>
  <si>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</si>
  <si>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</si>
  <si>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</si>
  <si>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</si>
  <si>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</si>
  <si>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</si>
  <si>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</si>
  <si>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</si>
  <si>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</si>
  <si>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</si>
  <si>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</si>
  <si>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</si>
  <si>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</si>
  <si>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</si>
  <si>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</si>
  <si>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</si>
  <si>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</si>
  <si>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</si>
  <si>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</si>
  <si>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</si>
  <si>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</si>
  <si>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</si>
  <si>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</si>
  <si>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</si>
  <si>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</si>
  <si>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</si>
  <si>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</si>
  <si>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</si>
  <si>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</si>
  <si>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</si>
  <si>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</si>
  <si>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</si>
  <si>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</si>
  <si>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</si>
  <si>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</si>
  <si>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</si>
  <si>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</si>
  <si>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</si>
  <si>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</si>
  <si>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</si>
  <si>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</si>
  <si>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</si>
  <si>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</si>
  <si>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</si>
  <si>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</si>
  <si>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</si>
  <si>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</si>
  <si>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</si>
  <si>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</si>
  <si>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</si>
  <si>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</si>
  <si>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</si>
  <si>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</si>
  <si>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</si>
  <si>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</si>
  <si>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</si>
  <si>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</si>
  <si>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</si>
  <si>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</si>
  <si>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</si>
  <si>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</si>
  <si>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</si>
  <si>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</si>
  <si>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</si>
  <si>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</si>
  <si>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</si>
  <si>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</si>
  <si>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</si>
  <si>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</si>
  <si>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</si>
  <si>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</si>
  <si>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</si>
  <si>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</si>
  <si>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</si>
  <si>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</si>
  <si>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</si>
  <si>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</si>
  <si>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</si>
  <si>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</si>
  <si>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</si>
  <si>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</si>
  <si>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</si>
  <si>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</si>
  <si>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</si>
  <si>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</si>
  <si>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</si>
  <si>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</si>
  <si>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</si>
  <si>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</si>
  <si>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</si>
  <si>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</si>
  <si>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</si>
  <si>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</si>
  <si>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</si>
  <si>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</si>
  <si>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</si>
  <si>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</si>
  <si>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</si>
  <si>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</si>
  <si>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</si>
  <si>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</si>
  <si>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</si>
  <si>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</si>
  <si>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</si>
  <si>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</si>
  <si>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</si>
  <si>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</si>
  <si>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</si>
  <si>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</si>
  <si>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</si>
  <si>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</si>
  <si>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</si>
  <si>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</si>
  <si>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</si>
  <si>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</si>
  <si>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</si>
  <si>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</si>
  <si>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</si>
  <si>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</si>
  <si>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</si>
  <si>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</si>
  <si>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</si>
  <si>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</si>
  <si>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</si>
  <si>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</si>
  <si>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</si>
  <si>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</si>
  <si>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</si>
  <si>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</si>
  <si>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</si>
  <si>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</si>
  <si>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</si>
  <si>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</si>
  <si>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</si>
  <si>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</si>
  <si>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</si>
  <si>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</si>
  <si>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</si>
  <si>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</si>
  <si>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</si>
  <si>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</si>
  <si>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</si>
  <si>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</si>
  <si>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</si>
  <si>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</si>
  <si>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</si>
  <si>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</si>
  <si>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</si>
  <si>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</si>
  <si>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</si>
  <si>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</si>
  <si>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</si>
  <si>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</si>
  <si>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</si>
  <si>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</si>
  <si>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</si>
  <si>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</si>
  <si>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</si>
  <si>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</si>
  <si>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</si>
  <si>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</si>
  <si>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</si>
  <si>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</si>
  <si>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</si>
  <si>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</si>
  <si>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</si>
  <si>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</si>
  <si>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</si>
  <si>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</si>
  <si>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</si>
  <si>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</si>
  <si>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</si>
  <si>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</si>
  <si>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</si>
  <si>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</si>
  <si>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</si>
  <si>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</si>
  <si>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</si>
  <si>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</si>
  <si>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</si>
  <si>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</si>
  <si>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</si>
  <si>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</si>
  <si>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</si>
  <si>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</si>
  <si>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</si>
  <si>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</si>
  <si>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</si>
  <si>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</si>
  <si>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</si>
  <si>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</si>
  <si>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</si>
  <si>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</si>
  <si>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</si>
  <si>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</si>
  <si>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</si>
  <si>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</si>
  <si>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</si>
  <si>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</si>
  <si>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</si>
  <si>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</si>
  <si>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</si>
  <si>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</si>
  <si>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</si>
  <si>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</si>
  <si>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</si>
  <si>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</si>
  <si>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</si>
  <si>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</si>
  <si>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</si>
  <si>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</si>
  <si>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</si>
  <si>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</si>
  <si>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</si>
  <si>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</si>
  <si>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</si>
  <si>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</si>
  <si>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</si>
  <si>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</si>
  <si>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</si>
  <si>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</si>
  <si>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</si>
  <si>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</si>
  <si>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</si>
  <si>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</si>
  <si>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</si>
  <si>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</si>
  <si>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</si>
  <si>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</si>
  <si>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</si>
  <si>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</si>
  <si>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</si>
  <si>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</si>
  <si>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</si>
  <si>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</si>
  <si>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</si>
  <si>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</si>
  <si>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</si>
  <si>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</si>
  <si>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</si>
  <si>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</si>
  <si>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</si>
  <si>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</si>
  <si>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</si>
  <si>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</si>
  <si>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</si>
  <si>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</si>
  <si>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</si>
  <si>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</si>
  <si>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</si>
  <si>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</si>
  <si>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</si>
  <si>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</si>
  <si>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</si>
  <si>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</si>
  <si>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</si>
  <si>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</si>
  <si>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</si>
  <si>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</si>
  <si>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</si>
  <si>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</si>
  <si>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</si>
  <si>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</si>
  <si>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</si>
  <si>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</si>
  <si>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</si>
  <si>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</si>
  <si>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</si>
  <si>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</si>
  <si>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</si>
  <si>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</si>
  <si>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</si>
  <si>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</si>
  <si>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</si>
  <si>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</si>
  <si>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</si>
  <si>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</si>
  <si>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</si>
  <si>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</si>
  <si>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</si>
  <si>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</si>
  <si>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</si>
  <si>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</si>
  <si>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</si>
  <si>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</si>
  <si>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</si>
  <si>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</si>
  <si>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</si>
  <si>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</si>
  <si>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</si>
  <si>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</si>
  <si>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</si>
  <si>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</si>
  <si>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</si>
  <si>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</si>
  <si>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</si>
  <si>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</si>
  <si>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</si>
  <si>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</si>
  <si>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</si>
  <si>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</si>
  <si>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</si>
  <si>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</si>
  <si>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</si>
  <si>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</si>
  <si>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</si>
  <si>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</si>
  <si>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</si>
  <si>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</si>
  <si>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</si>
  <si>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</si>
  <si>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</si>
  <si>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</si>
  <si>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</si>
  <si>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</si>
  <si>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</si>
  <si>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</si>
  <si>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</si>
  <si>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</si>
  <si>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</si>
  <si>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</si>
  <si>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</si>
  <si>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</si>
  <si>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</si>
  <si>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</si>
  <si>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</si>
  <si>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</si>
  <si>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</si>
  <si>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</si>
  <si>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</si>
  <si>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</si>
  <si>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</si>
  <si>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</si>
  <si>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</si>
  <si>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</si>
  <si>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</si>
  <si>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</si>
  <si>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</si>
  <si>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</si>
  <si>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</si>
  <si>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</si>
  <si>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</si>
  <si>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</si>
  <si>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</si>
  <si>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</si>
  <si>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</si>
  <si>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</si>
  <si>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</si>
  <si>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</si>
  <si>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</si>
  <si>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</si>
  <si>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</si>
  <si>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</si>
  <si>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</si>
  <si>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</si>
  <si>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</si>
  <si>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</si>
  <si>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</si>
  <si>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</si>
  <si>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</si>
  <si>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</si>
  <si>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</si>
  <si>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</si>
  <si>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</si>
  <si>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</si>
  <si>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</si>
  <si>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</si>
  <si>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</si>
  <si>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</si>
  <si>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</si>
  <si>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</si>
  <si>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</si>
  <si>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</si>
  <si>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</si>
  <si>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</si>
  <si>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</si>
  <si>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</si>
  <si>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</si>
  <si>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</si>
  <si>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</si>
  <si>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</si>
  <si>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</si>
  <si>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</si>
  <si>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</si>
  <si>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</si>
  <si>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</si>
  <si>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</si>
  <si>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</si>
  <si>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</si>
  <si>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</si>
  <si>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</si>
  <si>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</si>
  <si>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</si>
  <si>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</si>
  <si>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</si>
  <si>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</si>
  <si>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</si>
  <si>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</si>
  <si>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</si>
  <si>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</si>
  <si>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</si>
  <si>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</si>
  <si>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</si>
  <si>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</si>
  <si>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</si>
  <si>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</si>
  <si>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</si>
  <si>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</si>
  <si>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</si>
  <si>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</si>
  <si>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</si>
  <si>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</si>
  <si>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</si>
  <si>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</si>
  <si>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</si>
  <si>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</si>
  <si>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</si>
  <si>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</si>
  <si>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</si>
  <si>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</si>
  <si>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</si>
  <si>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</si>
  <si>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</si>
  <si>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</si>
  <si>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</si>
  <si>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</si>
  <si>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</si>
  <si>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</si>
  <si>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</si>
  <si>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</si>
  <si>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</si>
  <si>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</si>
  <si>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</si>
  <si>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</si>
  <si>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</si>
  <si>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</si>
  <si>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</si>
  <si>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</si>
  <si>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</si>
  <si>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</si>
  <si>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</si>
  <si>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</si>
  <si>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</si>
  <si>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</si>
  <si>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</si>
  <si>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</si>
  <si>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</si>
  <si>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</si>
  <si>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</si>
  <si>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</si>
  <si>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</si>
  <si>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</si>
  <si>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</si>
  <si>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</si>
  <si>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</si>
  <si>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</si>
  <si>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</si>
  <si>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</si>
  <si>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</si>
  <si>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</si>
  <si>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</si>
  <si>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</si>
  <si>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</si>
  <si>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</si>
  <si>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</si>
  <si>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</si>
  <si>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</si>
  <si>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</si>
  <si>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</si>
  <si>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</si>
  <si>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</si>
  <si>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</si>
  <si>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</si>
  <si>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</si>
  <si>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</si>
  <si>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</si>
  <si>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</si>
  <si>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</si>
  <si>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</si>
  <si>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</si>
  <si>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</si>
  <si>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</si>
  <si>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</si>
  <si>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</si>
  <si>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</si>
  <si>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</si>
  <si>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</si>
  <si>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</si>
  <si>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</si>
  <si>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</si>
  <si>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</si>
  <si>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</si>
  <si>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</si>
  <si>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</si>
  <si>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</si>
  <si>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</si>
  <si>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</si>
  <si>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</si>
  <si>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</si>
  <si>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</si>
  <si>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</si>
  <si>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</si>
  <si>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</si>
  <si>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</si>
  <si>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</si>
  <si>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</si>
  <si>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</si>
  <si>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</si>
  <si>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</si>
  <si>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</si>
  <si>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</si>
  <si>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</si>
  <si>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</si>
  <si>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</si>
  <si>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</si>
  <si>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</si>
  <si>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</si>
  <si>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</si>
  <si>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</si>
  <si>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</si>
  <si>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</si>
  <si>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</si>
  <si>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</si>
  <si>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</si>
  <si>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</si>
  <si>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</si>
  <si>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</si>
  <si>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</si>
  <si>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</si>
  <si>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</si>
  <si>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</si>
  <si>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</si>
  <si>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</si>
  <si>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</si>
  <si>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</si>
  <si>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</si>
  <si>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</si>
  <si>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</si>
  <si>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</si>
  <si>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</si>
  <si>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</si>
  <si>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</si>
  <si>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</si>
  <si>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</si>
  <si>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</si>
  <si>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</si>
  <si>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</si>
  <si>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</si>
  <si>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</si>
  <si>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</si>
  <si>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</si>
  <si>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</si>
  <si>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</si>
  <si>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</si>
  <si>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</si>
  <si>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</si>
  <si>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</si>
  <si>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</si>
  <si>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</si>
  <si>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</si>
  <si>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</si>
  <si>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</si>
  <si>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</si>
  <si>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</si>
  <si>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</si>
  <si>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</si>
  <si>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</si>
  <si>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</si>
  <si>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</si>
  <si>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</si>
  <si>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</si>
  <si>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</si>
  <si>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</si>
  <si>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</si>
  <si>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</si>
  <si>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</si>
  <si>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</si>
  <si>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</si>
  <si>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</si>
  <si>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</si>
  <si>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</si>
  <si>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</si>
  <si>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</si>
  <si>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</si>
  <si>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</si>
  <si>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</si>
  <si>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</si>
  <si>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</si>
  <si>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</si>
  <si>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</si>
  <si>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</si>
  <si>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</si>
  <si>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</si>
  <si>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</si>
  <si>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</si>
  <si>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</si>
  <si>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</si>
  <si>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</si>
  <si>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</si>
  <si>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</si>
  <si>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</si>
  <si>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</si>
  <si>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</si>
  <si>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</si>
  <si>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</si>
  <si>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</si>
  <si>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</si>
  <si>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</si>
  <si>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</si>
  <si>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</si>
  <si>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</si>
  <si>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</si>
  <si>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</si>
  <si>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</si>
  <si>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</si>
  <si>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</si>
  <si>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</si>
  <si>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</si>
  <si>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</si>
  <si>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</si>
  <si>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</si>
  <si>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</si>
  <si>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</si>
  <si>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</si>
  <si>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</si>
  <si>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</si>
  <si>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</si>
  <si>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</si>
  <si>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</si>
  <si>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</si>
  <si>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</si>
  <si>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</si>
  <si>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</si>
  <si>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</si>
  <si>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</si>
  <si>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</si>
  <si>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</si>
  <si>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</si>
  <si>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</si>
  <si>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</si>
  <si>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</si>
  <si>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</si>
  <si>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</si>
  <si>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</si>
  <si>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</si>
  <si>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</si>
  <si>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</si>
  <si>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</si>
  <si>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</si>
  <si>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</si>
  <si>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</si>
  <si>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</si>
  <si>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</si>
  <si>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</si>
  <si>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</si>
  <si>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</si>
  <si>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</si>
  <si>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</si>
  <si>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</si>
  <si>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</si>
  <si>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</si>
  <si>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</si>
  <si>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</si>
  <si>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</si>
  <si>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</si>
  <si>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</si>
  <si>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</si>
  <si>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</si>
  <si>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</si>
  <si>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</si>
  <si>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</si>
  <si>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</si>
  <si>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</si>
  <si>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</si>
  <si>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</si>
  <si>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</si>
  <si>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</si>
  <si>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</si>
  <si>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</si>
  <si>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</si>
  <si>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</si>
  <si>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</si>
  <si>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</si>
  <si>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</si>
  <si>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</si>
  <si>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</si>
  <si>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</si>
  <si>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</si>
  <si>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</si>
  <si>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</si>
  <si>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</si>
  <si>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</si>
  <si>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</si>
  <si>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</si>
  <si>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</si>
  <si>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</si>
  <si>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</si>
  <si>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</si>
  <si>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</si>
  <si>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</si>
  <si>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</si>
  <si>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</si>
  <si>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</si>
  <si>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</si>
  <si>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</si>
  <si>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</si>
  <si>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</si>
  <si>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</si>
  <si>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</si>
  <si>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</si>
  <si>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</si>
  <si>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</si>
  <si>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</si>
  <si>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</si>
  <si>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</si>
  <si>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</si>
  <si>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</si>
  <si>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</si>
  <si>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</si>
  <si>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</si>
  <si>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</si>
  <si>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</si>
  <si>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</si>
  <si>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</si>
  <si>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</si>
  <si>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</si>
  <si>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</si>
  <si>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</si>
  <si>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</si>
  <si>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</si>
  <si>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</si>
  <si>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</si>
  <si>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</si>
  <si>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</si>
  <si>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</si>
  <si>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</si>
  <si>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</si>
  <si>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</si>
  <si>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</si>
  <si>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</si>
  <si>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</si>
  <si>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</si>
  <si>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</si>
  <si>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</si>
  <si>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</si>
  <si>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</si>
  <si>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</si>
  <si>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</si>
  <si>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</si>
  <si>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</si>
  <si>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</si>
  <si>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</si>
  <si>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</si>
  <si>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</si>
  <si>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</si>
  <si>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</si>
  <si>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</si>
  <si>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</si>
  <si>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</si>
  <si>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</si>
  <si>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</si>
  <si>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</si>
  <si>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</si>
  <si>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</si>
  <si>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</si>
  <si>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</si>
  <si>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</si>
  <si>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</si>
  <si>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</si>
  <si>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</si>
  <si>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</si>
  <si>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</si>
  <si>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</si>
  <si>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</si>
  <si>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</si>
  <si>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</si>
  <si>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</si>
  <si>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</si>
  <si>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</si>
  <si>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</si>
  <si>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</si>
  <si>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</si>
  <si>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</si>
  <si>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</si>
  <si>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</si>
  <si>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</si>
  <si>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</si>
  <si>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</si>
  <si>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</si>
  <si>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</si>
  <si>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</si>
  <si>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</si>
  <si>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</si>
  <si>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</si>
  <si>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</si>
  <si>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</si>
  <si>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</si>
  <si>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</si>
  <si>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</si>
  <si>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</si>
  <si>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</si>
  <si>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</si>
  <si>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</si>
  <si>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</si>
  <si>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</si>
  <si>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</si>
  <si>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</si>
  <si>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</si>
  <si>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</si>
  <si>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</si>
  <si>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</si>
  <si>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</si>
  <si>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</si>
  <si>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</si>
  <si>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</si>
  <si>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</si>
  <si>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</si>
  <si>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</si>
  <si>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</si>
  <si>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</si>
  <si>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</si>
  <si>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</si>
  <si>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</si>
  <si>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</si>
  <si>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</si>
  <si>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</si>
  <si>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</si>
  <si>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</si>
  <si>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</si>
  <si>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</si>
  <si>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</si>
  <si>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</si>
  <si>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</si>
  <si>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</si>
  <si>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</si>
  <si>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</si>
  <si>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</si>
  <si>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</si>
  <si>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</si>
  <si>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</si>
  <si>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</si>
  <si>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</si>
  <si>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</si>
  <si>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</si>
  <si>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</si>
  <si>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</si>
  <si>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</si>
  <si>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</si>
  <si>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</si>
  <si>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</si>
  <si>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</si>
  <si>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</si>
  <si>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</si>
  <si>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</si>
  <si>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</si>
  <si>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</si>
  <si>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</si>
  <si>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</si>
  <si>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</si>
  <si>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</si>
  <si>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</si>
  <si>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</si>
  <si>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</si>
  <si>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</si>
  <si>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</si>
  <si>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</si>
  <si>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</si>
  <si>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</si>
  <si>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</si>
  <si>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</si>
  <si>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</si>
  <si>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</si>
  <si>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</si>
  <si>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</si>
  <si>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</si>
  <si>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</si>
  <si>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</si>
  <si>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</si>
  <si>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</si>
  <si>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</si>
  <si>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</si>
  <si>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</si>
  <si>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</si>
  <si>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</si>
  <si>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</si>
  <si>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</si>
  <si>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</si>
  <si>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</si>
  <si>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</si>
  <si>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</si>
  <si>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</si>
  <si>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</si>
  <si>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</si>
  <si>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</si>
  <si>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</si>
  <si>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</si>
  <si>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</si>
  <si>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</si>
  <si>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</si>
  <si>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</si>
  <si>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</si>
  <si>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</si>
  <si>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</si>
  <si>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</si>
  <si>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</si>
  <si>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</si>
  <si>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</si>
  <si>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</si>
  <si>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</si>
  <si>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</si>
  <si>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</si>
  <si>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</si>
  <si>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</si>
  <si>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</si>
  <si>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</si>
  <si>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</si>
  <si>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</si>
  <si>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</si>
  <si>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</si>
  <si>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</si>
  <si>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</si>
  <si>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</si>
  <si>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</si>
  <si>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</si>
  <si>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</si>
  <si>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</si>
  <si>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</si>
  <si>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</si>
  <si>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</si>
  <si>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</si>
  <si>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</si>
  <si>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</si>
  <si>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</si>
  <si>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</si>
  <si>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</si>
  <si>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</si>
  <si>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</si>
  <si>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</si>
  <si>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</si>
  <si>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</si>
  <si>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</si>
  <si>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</si>
  <si>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</si>
  <si>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</si>
  <si>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</si>
  <si>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</si>
  <si>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</si>
  <si>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</si>
  <si>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</si>
  <si>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</si>
  <si>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</si>
  <si>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</si>
  <si>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</si>
  <si>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</si>
  <si>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</si>
  <si>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</si>
  <si>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</si>
  <si>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</si>
  <si>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</si>
  <si>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</si>
  <si>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</si>
  <si>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</si>
  <si>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</si>
  <si>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</si>
  <si>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</si>
  <si>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</si>
  <si>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</si>
  <si>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</si>
  <si>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</si>
  <si>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</si>
  <si>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</si>
  <si>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</si>
  <si>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</si>
  <si>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</si>
  <si>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</si>
  <si>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</si>
  <si>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</si>
  <si>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</si>
  <si>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</si>
  <si>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</si>
  <si>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</si>
  <si>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</si>
  <si>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</si>
  <si>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</si>
  <si>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</si>
  <si>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</si>
  <si>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</si>
  <si>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</si>
  <si>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</si>
  <si>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</si>
  <si>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</si>
  <si>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</si>
  <si>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</si>
  <si>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</si>
  <si>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</si>
  <si>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</si>
  <si>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</si>
  <si>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</si>
  <si>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</si>
  <si>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</si>
  <si>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</si>
  <si>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</si>
  <si>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</si>
  <si>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</si>
  <si>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</si>
  <si>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</si>
  <si>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</si>
  <si>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</si>
  <si>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</si>
  <si>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</si>
  <si>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</si>
  <si>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</si>
  <si>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</si>
  <si>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</si>
  <si>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</si>
  <si>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</si>
  <si>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</si>
  <si>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</si>
  <si>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</si>
  <si>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</si>
  <si>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</si>
  <si>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</si>
  <si>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</si>
  <si>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</si>
  <si>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</si>
  <si>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</si>
  <si>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</si>
  <si>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</si>
  <si>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</si>
  <si>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</si>
  <si>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</si>
  <si>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</si>
  <si>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</si>
  <si>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</si>
  <si>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</si>
  <si>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</si>
  <si>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</si>
  <si>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</si>
  <si>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</si>
  <si>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</si>
  <si>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</si>
  <si>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</si>
  <si>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</si>
  <si>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</si>
  <si>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</si>
  <si>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</si>
  <si>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</si>
  <si>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</si>
  <si>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</si>
  <si>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</si>
  <si>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</si>
  <si>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</si>
  <si>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</si>
  <si>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</si>
  <si>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</si>
  <si>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</si>
  <si>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</si>
  <si>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</si>
  <si>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</si>
  <si>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</si>
  <si>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</si>
  <si>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</si>
  <si>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</si>
  <si>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</si>
  <si>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</si>
  <si>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</si>
  <si>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</si>
  <si>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</si>
  <si>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</si>
  <si>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</si>
  <si>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</si>
  <si>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</si>
  <si>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</si>
  <si>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</si>
  <si>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</si>
  <si>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</si>
  <si>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</si>
  <si>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</si>
  <si>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</si>
  <si>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</si>
  <si>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</si>
  <si>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</si>
  <si>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</si>
  <si>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</si>
  <si>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</si>
  <si>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</si>
  <si>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</si>
  <si>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</si>
  <si>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</si>
  <si>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</si>
  <si>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</si>
  <si>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</si>
  <si>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</si>
  <si>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</si>
  <si>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</si>
  <si>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</si>
  <si>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</si>
  <si>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</si>
  <si>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</si>
  <si>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</si>
  <si>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</si>
  <si>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</si>
  <si>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</si>
  <si>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</si>
  <si>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</si>
  <si>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</si>
  <si>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</si>
  <si>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</si>
  <si>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</si>
  <si>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</si>
  <si>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</si>
  <si>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</si>
  <si>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</si>
  <si>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</si>
  <si>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</si>
  <si>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</si>
  <si>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</si>
  <si>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</si>
  <si>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</si>
  <si>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</si>
  <si>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</si>
  <si>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</si>
  <si>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</si>
  <si>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</si>
  <si>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</si>
  <si>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</si>
  <si>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</si>
  <si>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</si>
  <si>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</si>
  <si>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</si>
  <si>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</si>
  <si>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</si>
  <si>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</si>
  <si>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</si>
  <si>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</si>
  <si>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</si>
  <si>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</si>
  <si>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</si>
  <si>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</si>
  <si>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</si>
  <si>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</si>
  <si>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</si>
  <si>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</si>
  <si>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</si>
  <si>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</si>
  <si>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</si>
  <si>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</si>
  <si>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</si>
  <si>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</si>
  <si>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</si>
  <si>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</si>
  <si>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</si>
  <si>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</si>
  <si>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</si>
  <si>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</si>
  <si>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</si>
  <si>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</si>
  <si>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</si>
  <si>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</si>
  <si>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</si>
  <si>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</si>
  <si>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</si>
  <si>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</si>
  <si>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</si>
  <si>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</si>
  <si>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</si>
  <si>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</si>
  <si>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</si>
  <si>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</si>
  <si>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</si>
  <si>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</si>
  <si>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</si>
  <si>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</si>
  <si>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</si>
  <si>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</si>
  <si>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</si>
  <si>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</si>
  <si>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</si>
  <si>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</si>
  <si>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</si>
  <si>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</si>
  <si>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</si>
  <si>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</si>
  <si>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</si>
  <si>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</si>
  <si>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</si>
  <si>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</si>
  <si>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</si>
  <si>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</si>
  <si>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</si>
  <si>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</si>
  <si>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</si>
  <si>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</si>
  <si>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</si>
  <si>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</si>
  <si>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</si>
  <si>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</si>
  <si>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</si>
  <si>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</si>
  <si>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</si>
  <si>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</si>
  <si>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</si>
  <si>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</si>
  <si>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</si>
  <si>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</si>
  <si>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</si>
  <si>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</si>
  <si>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</si>
  <si>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</si>
  <si>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</si>
  <si>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</si>
  <si>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</si>
  <si>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</si>
  <si>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</si>
  <si>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</si>
  <si>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</si>
  <si>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</si>
  <si>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</si>
  <si>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</si>
  <si>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</si>
  <si>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</si>
  <si>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</si>
  <si>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</si>
  <si>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</si>
  <si>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</si>
  <si>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</si>
  <si>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</si>
  <si>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</si>
  <si>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</si>
  <si>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</si>
  <si>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</si>
  <si>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</si>
  <si>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</si>
  <si>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</si>
  <si>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</si>
  <si>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</si>
  <si>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</si>
  <si>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</si>
  <si>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</si>
  <si>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</si>
  <si>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</si>
  <si>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</si>
  <si>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</si>
  <si>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</si>
  <si>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</si>
  <si>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</si>
  <si>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</si>
  <si>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</si>
  <si>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</si>
  <si>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</si>
  <si>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</si>
  <si>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</si>
  <si>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</si>
  <si>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</si>
  <si>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</si>
  <si>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</si>
  <si>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</si>
  <si>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</si>
  <si>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</si>
  <si>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</si>
  <si>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</si>
  <si>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</si>
  <si>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</si>
  <si>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</si>
  <si>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</si>
  <si>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</si>
  <si>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</si>
  <si>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</si>
  <si>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</si>
  <si>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</si>
  <si>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</si>
  <si>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</si>
  <si>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</si>
  <si>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</si>
  <si>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</si>
  <si>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</si>
  <si>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</si>
  <si>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</si>
  <si>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</si>
  <si>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</si>
  <si>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</si>
  <si>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</si>
  <si>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</si>
  <si>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</si>
  <si>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</si>
  <si>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</si>
  <si>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</si>
  <si>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</si>
  <si>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</si>
  <si>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</si>
  <si>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</si>
  <si>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</si>
  <si>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</si>
  <si>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</si>
  <si>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</si>
  <si>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</si>
  <si>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</si>
  <si>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</si>
  <si>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</si>
  <si>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</si>
  <si>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</si>
  <si>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</si>
  <si>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</si>
  <si>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</si>
  <si>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</si>
  <si>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</si>
  <si>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</si>
  <si>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</si>
  <si>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</si>
  <si>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</si>
  <si>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</si>
  <si>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</si>
  <si>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</si>
  <si>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</si>
  <si>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</si>
  <si>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</si>
  <si>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</si>
  <si>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</si>
  <si>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</si>
  <si>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</si>
  <si>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</si>
  <si>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</si>
  <si>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</si>
  <si>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</si>
  <si>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</si>
  <si>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</si>
  <si>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</si>
  <si>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</si>
  <si>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</si>
  <si>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</si>
  <si>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</si>
  <si>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</si>
  <si>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</si>
  <si>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</si>
  <si>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</si>
  <si>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</si>
  <si>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</si>
  <si>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</si>
  <si>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</si>
  <si>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</si>
  <si>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</si>
  <si>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</si>
  <si>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</si>
  <si>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</si>
  <si>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</si>
  <si>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</si>
  <si>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</si>
  <si>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</si>
  <si>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</si>
  <si>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</si>
  <si>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</si>
  <si>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</si>
  <si>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</si>
  <si>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</si>
  <si>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</si>
  <si>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</si>
  <si>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</si>
  <si>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</si>
  <si>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</si>
  <si>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</si>
  <si>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</si>
  <si>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</si>
  <si>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</si>
  <si>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</si>
  <si>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</si>
  <si>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</si>
  <si>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</si>
  <si>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</si>
  <si>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</si>
  <si>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</si>
  <si>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</si>
  <si>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</si>
  <si>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</si>
  <si>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</si>
  <si>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</si>
  <si>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</si>
  <si>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</si>
  <si>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</si>
  <si>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</si>
  <si>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</si>
  <si>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</si>
  <si>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</si>
  <si>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</si>
  <si>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</si>
  <si>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</si>
  <si>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</si>
  <si>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</si>
  <si>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</si>
  <si>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</si>
  <si>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</si>
  <si>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</si>
  <si>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</si>
  <si>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</si>
  <si>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</si>
  <si>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</si>
  <si>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</si>
  <si>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</si>
  <si>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</si>
  <si>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</si>
  <si>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</si>
  <si>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</si>
  <si>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</si>
  <si>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</si>
  <si>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</si>
  <si>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</si>
  <si>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</si>
  <si>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</si>
  <si>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</si>
  <si>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</si>
  <si>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</si>
  <si>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</si>
  <si>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</si>
  <si>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</si>
  <si>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</si>
  <si>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</si>
  <si>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</si>
  <si>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</si>
  <si>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</si>
  <si>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</si>
  <si>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</si>
  <si>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</si>
  <si>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</si>
  <si>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</si>
  <si>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</si>
  <si>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</si>
  <si>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</si>
  <si>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</si>
  <si>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</si>
  <si>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</si>
  <si>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</si>
  <si>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</si>
  <si>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</si>
  <si>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</si>
  <si>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</si>
  <si>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</si>
  <si>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</si>
  <si>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</si>
  <si>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</si>
  <si>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</si>
  <si>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</si>
  <si>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</si>
  <si>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</si>
  <si>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</si>
  <si>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</si>
  <si>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</si>
  <si>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</si>
  <si>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</si>
  <si>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</si>
  <si>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</si>
  <si>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</si>
  <si>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</si>
  <si>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</si>
  <si>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</si>
  <si>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</si>
  <si>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</si>
  <si>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</si>
  <si>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</si>
  <si>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</si>
  <si>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</si>
  <si>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</si>
  <si>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</si>
  <si>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</si>
  <si>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</si>
  <si>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</si>
  <si>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</si>
  <si>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</si>
  <si>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</si>
  <si>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</si>
  <si>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</si>
  <si>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</si>
  <si>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</si>
  <si>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</si>
  <si>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</si>
  <si>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</si>
  <si>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</si>
  <si>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</si>
  <si>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</si>
  <si>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</si>
  <si>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</si>
  <si>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</si>
  <si>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</si>
  <si>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</si>
  <si>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</si>
  <si>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</si>
  <si>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</si>
  <si>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</si>
  <si>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</si>
  <si>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</si>
  <si>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</si>
  <si>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</si>
  <si>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</si>
  <si>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</si>
  <si>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</si>
  <si>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</si>
  <si>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</si>
  <si>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</si>
  <si>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</si>
  <si>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</si>
  <si>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</si>
  <si>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</si>
  <si>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</si>
  <si>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</si>
  <si>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</si>
  <si>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</si>
  <si>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</si>
  <si>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</si>
  <si>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</si>
  <si>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</si>
  <si>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</si>
  <si>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</si>
  <si>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</si>
  <si>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</si>
  <si>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</si>
  <si>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</si>
  <si>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</si>
  <si>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</si>
  <si>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</si>
  <si>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</si>
  <si>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</si>
  <si>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</si>
  <si>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</si>
  <si>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</si>
  <si>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</si>
  <si>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</si>
  <si>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</si>
  <si>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</si>
  <si>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</si>
  <si>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</si>
  <si>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</si>
  <si>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</si>
  <si>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</si>
  <si>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</si>
  <si>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</si>
  <si>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</si>
  <si>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</si>
  <si>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</si>
  <si>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</si>
  <si>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</si>
  <si>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</si>
  <si>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</si>
  <si>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</si>
  <si>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</si>
  <si>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</si>
  <si>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</si>
  <si>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</si>
  <si>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</si>
  <si>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</si>
  <si>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</si>
  <si>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</si>
  <si>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</si>
  <si>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</si>
  <si>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</si>
  <si>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</si>
  <si>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</si>
  <si>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</si>
  <si>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</si>
  <si>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</si>
  <si>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</si>
  <si>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</si>
  <si>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</si>
  <si>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</si>
  <si>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</si>
  <si>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</si>
  <si>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</si>
  <si>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</si>
  <si>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</si>
  <si>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</si>
  <si>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</si>
  <si>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</si>
  <si>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</si>
  <si>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</si>
  <si>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</si>
  <si>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</si>
  <si>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</si>
  <si>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</si>
  <si>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</si>
  <si>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</si>
  <si>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</si>
  <si>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</si>
  <si>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</si>
  <si>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</si>
  <si>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</si>
  <si>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</si>
  <si>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</si>
  <si>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</si>
  <si>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</si>
  <si>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</si>
  <si>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</si>
  <si>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</si>
  <si>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</si>
  <si>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</si>
  <si>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</si>
  <si>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</si>
  <si>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</si>
  <si>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</si>
  <si>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</si>
  <si>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</si>
  <si>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</si>
  <si>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</si>
  <si>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</si>
  <si>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</si>
  <si>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</si>
  <si>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</si>
  <si>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</si>
  <si>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</si>
  <si>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</si>
  <si>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</si>
  <si>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</si>
  <si>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</si>
  <si>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</si>
  <si>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</si>
  <si>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</si>
  <si>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</si>
  <si>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</si>
  <si>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</si>
  <si>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</si>
  <si>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</si>
  <si>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</si>
  <si>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</si>
  <si>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</si>
  <si>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</si>
  <si>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</si>
  <si>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</si>
  <si>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</si>
  <si>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</si>
  <si>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</si>
  <si>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</si>
  <si>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</si>
  <si>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</si>
  <si>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</si>
  <si>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</si>
  <si>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</si>
  <si>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</si>
  <si>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</si>
  <si>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</si>
  <si>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</si>
  <si>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</si>
  <si>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</si>
  <si>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</si>
  <si>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</si>
  <si>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</si>
  <si>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</si>
  <si>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</si>
  <si>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</si>
  <si>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</si>
  <si>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</si>
  <si>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</si>
  <si>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</si>
  <si>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</si>
  <si>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</si>
  <si>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</si>
  <si>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</si>
  <si>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</si>
  <si>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</si>
  <si>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</si>
  <si>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</si>
  <si>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</si>
  <si>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</si>
  <si>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</si>
  <si>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</si>
  <si>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</si>
  <si>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</si>
  <si>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</si>
  <si>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</si>
  <si>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</si>
  <si>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</si>
  <si>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</si>
  <si>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</si>
  <si>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</si>
  <si>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</si>
  <si>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</si>
  <si>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</si>
  <si>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</si>
  <si>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</si>
  <si>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</si>
  <si>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</si>
  <si>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</si>
  <si>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</si>
  <si>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</si>
  <si>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</si>
  <si>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</si>
  <si>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</si>
  <si>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</si>
  <si>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</si>
  <si>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</si>
  <si>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</si>
  <si>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</si>
  <si>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</si>
  <si>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</si>
  <si>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</si>
  <si>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</si>
  <si>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</si>
  <si>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</si>
  <si>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</si>
  <si>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</si>
  <si>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</si>
  <si>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</si>
  <si>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</si>
  <si>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</si>
  <si>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</si>
  <si>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</si>
  <si>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</si>
  <si>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</si>
  <si>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</si>
  <si>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</si>
  <si>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</si>
  <si>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</si>
  <si>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</si>
  <si>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</si>
  <si>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</si>
  <si>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</si>
  <si>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</si>
  <si>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</si>
  <si>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</si>
  <si>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</si>
  <si>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</si>
  <si>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</si>
  <si>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</si>
  <si>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</si>
  <si>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</si>
  <si>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</si>
  <si>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</si>
  <si>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</si>
  <si>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</si>
  <si>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</si>
  <si>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</si>
  <si>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</si>
  <si>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</si>
  <si>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</si>
  <si>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</si>
  <si>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</si>
  <si>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</si>
  <si>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</si>
  <si>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</si>
  <si>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</si>
  <si>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</si>
  <si>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</si>
  <si>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</si>
  <si>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</si>
  <si>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</si>
  <si>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</si>
  <si>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</si>
  <si>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</si>
  <si>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</si>
  <si>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</si>
  <si>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</si>
  <si>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</si>
  <si>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</si>
  <si>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</si>
  <si>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</si>
  <si>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</si>
  <si>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</si>
  <si>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</si>
  <si>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</si>
  <si>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</si>
  <si>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</si>
  <si>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</si>
  <si>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</si>
  <si>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</si>
  <si>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</si>
  <si>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</si>
  <si>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</si>
  <si>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</si>
  <si>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</si>
  <si>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</si>
  <si>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</si>
  <si>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</si>
  <si>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</si>
  <si>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</si>
  <si>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</si>
  <si>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</si>
  <si>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</si>
  <si>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</si>
  <si>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</si>
  <si>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</si>
  <si>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</si>
  <si>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</si>
  <si>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</si>
  <si>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</si>
  <si>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</si>
  <si>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</si>
  <si>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</si>
  <si>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</si>
  <si>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</si>
  <si>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</si>
  <si>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</si>
  <si>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</si>
  <si>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</si>
  <si>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</si>
  <si>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</si>
  <si>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</si>
  <si>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</si>
  <si>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</si>
  <si>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</si>
  <si>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</si>
  <si>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</si>
  <si>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</si>
  <si>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</si>
  <si>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</si>
  <si>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</si>
  <si>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</si>
  <si>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</si>
  <si>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</si>
  <si>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</si>
  <si>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</si>
  <si>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</si>
  <si>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</si>
  <si>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</si>
  <si>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</si>
  <si>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</si>
  <si>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</si>
  <si>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</si>
  <si>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</si>
  <si>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</si>
  <si>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</si>
  <si>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</si>
  <si>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</si>
  <si>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</si>
  <si>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</si>
  <si>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</si>
  <si>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</si>
  <si>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</si>
  <si>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</si>
  <si>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</si>
  <si>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</si>
  <si>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</si>
  <si>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</si>
  <si>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</si>
  <si>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</si>
  <si>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</si>
  <si>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</si>
  <si>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</si>
  <si>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</si>
  <si>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</si>
  <si>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</si>
  <si>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</si>
  <si>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</si>
  <si>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</si>
  <si>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</si>
  <si>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</si>
  <si>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</si>
  <si>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</si>
  <si>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</si>
  <si>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</si>
  <si>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</si>
  <si>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</si>
  <si>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</si>
  <si>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</si>
  <si>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</si>
  <si>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</si>
  <si>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</si>
  <si>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</si>
  <si>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</si>
  <si>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</si>
  <si>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</si>
  <si>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</si>
  <si>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</si>
  <si>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</si>
  <si>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</si>
  <si>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</si>
  <si>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</si>
  <si>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</si>
  <si>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</si>
  <si>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</si>
  <si>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</si>
  <si>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</si>
  <si>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</si>
  <si>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</si>
  <si>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</si>
  <si>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</si>
  <si>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</si>
  <si>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</si>
  <si>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</si>
  <si>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</si>
  <si>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</si>
  <si>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</si>
  <si>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</si>
  <si>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</si>
  <si>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</si>
  <si>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</si>
  <si>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</si>
  <si>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</si>
  <si>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</si>
  <si>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</si>
  <si>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</si>
  <si>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</si>
  <si>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</si>
  <si>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</si>
  <si>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</si>
  <si>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</si>
  <si>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</si>
  <si>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</si>
  <si>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</si>
  <si>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</si>
  <si>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</si>
  <si>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</si>
  <si>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</si>
  <si>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</si>
  <si>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</si>
  <si>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</si>
  <si>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</si>
  <si>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</si>
  <si>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</si>
  <si>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</si>
  <si>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</si>
  <si>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</si>
  <si>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</si>
  <si>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</si>
  <si>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</si>
  <si>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</si>
  <si>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</si>
  <si>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</si>
  <si>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</si>
  <si>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</si>
  <si>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</si>
  <si>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</si>
  <si>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</si>
  <si>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</si>
  <si>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</si>
  <si>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</si>
  <si>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</si>
  <si>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</si>
  <si>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</si>
  <si>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</si>
  <si>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</si>
  <si>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</si>
  <si>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</si>
  <si>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</si>
  <si>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</si>
  <si>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</si>
  <si>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</si>
  <si>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</si>
  <si>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</si>
  <si>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</si>
  <si>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</si>
  <si>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</si>
  <si>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</si>
  <si>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</si>
  <si>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</si>
  <si>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</si>
  <si>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</si>
  <si>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</si>
  <si>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</si>
  <si>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</si>
  <si>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</si>
  <si>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</si>
  <si>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</si>
  <si>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</si>
  <si>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</si>
  <si>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</si>
  <si>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</si>
  <si>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</si>
  <si>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</si>
  <si>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</si>
  <si>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</si>
  <si>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</si>
  <si>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</si>
  <si>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</si>
  <si>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</si>
  <si>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</si>
  <si>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</si>
  <si>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</si>
  <si>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</si>
  <si>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</si>
  <si>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</si>
  <si>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</si>
  <si>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</si>
  <si>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</si>
  <si>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</si>
  <si>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</si>
  <si>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</si>
  <si>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</si>
  <si>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</si>
  <si>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</si>
  <si>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</si>
  <si>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</si>
  <si>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</si>
  <si>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</si>
  <si>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</si>
  <si>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</si>
  <si>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</si>
  <si>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</si>
  <si>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</si>
  <si>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</si>
  <si>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</si>
  <si>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</si>
  <si>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</si>
  <si>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</si>
  <si>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</si>
  <si>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</si>
  <si>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</si>
  <si>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</si>
  <si>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</si>
  <si>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</si>
  <si>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</si>
  <si>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</si>
  <si>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</si>
  <si>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</si>
  <si>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</si>
  <si>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</si>
  <si>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</si>
  <si>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</si>
  <si>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</si>
  <si>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</si>
  <si>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</si>
  <si>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</si>
  <si>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</si>
  <si>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</si>
  <si>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</si>
  <si>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</si>
  <si>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</si>
  <si>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</si>
  <si>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</si>
  <si>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</si>
  <si>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</si>
  <si>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</si>
  <si>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</si>
  <si>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</si>
  <si>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</si>
  <si>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</si>
  <si>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</si>
  <si>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</si>
  <si>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</si>
  <si>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</si>
  <si>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</si>
  <si>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</si>
  <si>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</si>
  <si>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</si>
  <si>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</si>
  <si>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</si>
  <si>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</si>
  <si>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</si>
  <si>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</si>
  <si>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</si>
  <si>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</si>
  <si>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</si>
  <si>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</si>
  <si>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</si>
  <si>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</si>
  <si>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</si>
  <si>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</si>
  <si>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</si>
  <si>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</si>
  <si>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</si>
  <si>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</si>
  <si>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</si>
  <si>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</si>
  <si>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</si>
  <si>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</si>
  <si>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</si>
  <si>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</si>
  <si>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</si>
  <si>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</si>
  <si>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</si>
  <si>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</si>
  <si>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</si>
  <si>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</si>
  <si>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</si>
  <si>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</si>
  <si>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</si>
  <si>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</si>
  <si>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</si>
  <si>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</si>
  <si>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</si>
  <si>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</si>
  <si>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</si>
  <si>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</si>
  <si>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</si>
  <si>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</si>
  <si>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</si>
  <si>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</si>
  <si>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</si>
  <si>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</si>
  <si>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</si>
  <si>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</si>
  <si>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</si>
  <si>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</si>
  <si>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</si>
  <si>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</si>
  <si>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</si>
  <si>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</si>
  <si>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</si>
  <si>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</si>
  <si>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</si>
  <si>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</si>
  <si>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</si>
  <si>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</si>
  <si>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</si>
  <si>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</si>
  <si>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</si>
  <si>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</si>
  <si>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</si>
  <si>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</si>
  <si>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</si>
  <si>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</si>
  <si>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</si>
  <si>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</si>
  <si>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</si>
  <si>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</si>
  <si>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</si>
  <si>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</si>
  <si>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</si>
  <si>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</si>
  <si>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</si>
  <si>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</si>
  <si>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</si>
  <si>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</si>
  <si>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</si>
  <si>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</si>
  <si>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</si>
  <si>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</si>
  <si>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</si>
  <si>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</si>
  <si>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</si>
  <si>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</si>
  <si>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</si>
  <si>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</si>
  <si>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</si>
  <si>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</si>
  <si>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</si>
  <si>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</si>
  <si>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</si>
  <si>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</si>
  <si>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</si>
  <si>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</si>
  <si>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</si>
  <si>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</si>
  <si>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</si>
  <si>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</si>
  <si>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</si>
  <si>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</si>
  <si>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</si>
  <si>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</si>
  <si>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</si>
  <si>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</si>
  <si>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</si>
  <si>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</si>
  <si>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</si>
  <si>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</si>
  <si>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</si>
  <si>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</si>
  <si>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</si>
  <si>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</si>
  <si>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</si>
  <si>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</si>
  <si>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</si>
  <si>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</si>
  <si>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</si>
  <si>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</si>
  <si>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</si>
  <si>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</si>
  <si>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</si>
  <si>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</si>
  <si>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</si>
  <si>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</si>
  <si>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</si>
  <si>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</si>
  <si>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</si>
  <si>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</si>
  <si>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</si>
  <si>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</si>
  <si>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</si>
  <si>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</si>
  <si>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</si>
  <si>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</si>
  <si>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</si>
  <si>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</si>
  <si>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</si>
  <si>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</si>
  <si>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</si>
  <si>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</si>
  <si>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</si>
  <si>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</si>
  <si>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</si>
  <si>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</si>
  <si>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</si>
  <si>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</si>
  <si>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</si>
  <si>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</si>
  <si>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</si>
  <si>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</si>
  <si>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</si>
  <si>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</si>
  <si>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</si>
  <si>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</si>
  <si>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</si>
  <si>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</si>
  <si>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</si>
  <si>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</si>
  <si>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</si>
  <si>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</si>
  <si>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</si>
  <si>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</si>
  <si>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</si>
  <si>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</si>
  <si>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</si>
  <si>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</si>
  <si>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</si>
  <si>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</si>
  <si>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</si>
  <si>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</si>
  <si>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</si>
  <si>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</si>
  <si>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</si>
  <si>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</si>
  <si>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</si>
  <si>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</si>
  <si>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</si>
  <si>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</si>
  <si>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</si>
  <si>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</si>
  <si>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</si>
  <si>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</si>
  <si>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</si>
  <si>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</si>
  <si>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</si>
  <si>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</si>
  <si>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</si>
  <si>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</si>
  <si>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</si>
  <si>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</si>
  <si>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</si>
  <si>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</si>
  <si>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</si>
  <si>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</si>
  <si>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</si>
  <si>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</si>
  <si>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</si>
  <si>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</si>
  <si>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</si>
  <si>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</si>
  <si>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</si>
  <si>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</si>
  <si>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</si>
  <si>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</si>
  <si>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</si>
  <si>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</si>
  <si>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</si>
  <si>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</si>
  <si>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</si>
  <si>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</si>
  <si>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</si>
  <si>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</si>
  <si>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</si>
  <si>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</si>
  <si>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</si>
  <si>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</si>
  <si>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</si>
  <si>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</si>
  <si>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</si>
  <si>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</si>
  <si>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</si>
  <si>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</si>
  <si>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</si>
  <si>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</si>
  <si>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</si>
  <si>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</si>
  <si>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</si>
  <si>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</si>
  <si>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</si>
  <si>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</si>
  <si>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</si>
  <si>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</si>
  <si>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</si>
  <si>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</si>
  <si>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</si>
  <si>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</si>
  <si>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</si>
  <si>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</si>
  <si>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</si>
  <si>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</si>
  <si>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</si>
  <si>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</si>
  <si>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</si>
  <si>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</si>
  <si>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</si>
  <si>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</si>
  <si>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</si>
  <si>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</si>
  <si>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</si>
  <si>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</si>
  <si>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</si>
  <si>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</si>
  <si>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</si>
  <si>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</si>
  <si>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</si>
  <si>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</si>
  <si>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</si>
  <si>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</si>
  <si>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</si>
  <si>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</si>
  <si>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</si>
  <si>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</si>
  <si>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</si>
  <si>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</si>
  <si>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</si>
  <si>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</si>
  <si>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</si>
  <si>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</si>
  <si>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</si>
  <si>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</si>
  <si>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</si>
  <si>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</si>
  <si>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</si>
  <si>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</si>
  <si>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</si>
  <si>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</si>
  <si>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</si>
  <si>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</si>
  <si>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</si>
  <si>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</si>
  <si>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</si>
  <si>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</si>
  <si>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</si>
  <si>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</si>
  <si>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</si>
  <si>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</si>
  <si>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</si>
  <si>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</si>
  <si>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</si>
  <si>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</si>
  <si>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</si>
  <si>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</si>
  <si>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</si>
  <si>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</si>
  <si>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</si>
  <si>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</si>
  <si>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</si>
  <si>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</si>
  <si>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</si>
  <si>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</si>
  <si>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</si>
  <si>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</si>
  <si>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</si>
  <si>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</si>
  <si>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</si>
  <si>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</si>
  <si>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</si>
  <si>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</si>
  <si>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</si>
  <si>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</si>
  <si>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</si>
  <si>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</si>
  <si>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</si>
  <si>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</si>
  <si>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</si>
  <si>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</si>
  <si>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</si>
  <si>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</si>
  <si>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</si>
  <si>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</si>
  <si>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</si>
  <si>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</si>
  <si>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</si>
  <si>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</si>
  <si>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</si>
  <si>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</si>
  <si>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</si>
  <si>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</si>
  <si>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</si>
  <si>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</si>
  <si>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</si>
  <si>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</si>
  <si>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</si>
  <si>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</si>
  <si>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</si>
  <si>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</si>
  <si>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</si>
  <si>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</si>
  <si>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</si>
  <si>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</si>
  <si>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</si>
  <si>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</si>
  <si>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</si>
  <si>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</si>
  <si>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</si>
  <si>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</si>
  <si>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</si>
  <si>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</si>
  <si>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</si>
  <si>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</si>
  <si>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</si>
  <si>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</si>
  <si>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</si>
  <si>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</si>
  <si>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</si>
  <si>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</si>
  <si>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</si>
  <si>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</si>
  <si>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</si>
  <si>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</si>
  <si>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</si>
  <si>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</si>
  <si>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</si>
  <si>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</si>
  <si>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</si>
  <si>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</si>
  <si>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</si>
  <si>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</si>
  <si>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</si>
  <si>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</si>
  <si>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</si>
  <si>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</si>
  <si>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</si>
  <si>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</si>
  <si>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</si>
  <si>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</si>
  <si>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</si>
  <si>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</si>
  <si>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</si>
  <si>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</si>
  <si>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</si>
  <si>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</si>
  <si>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</si>
  <si>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</si>
  <si>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</si>
  <si>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</si>
  <si>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</si>
  <si>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</si>
  <si>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</si>
  <si>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</si>
  <si>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</si>
  <si>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</si>
  <si>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</si>
  <si>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</si>
  <si>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</si>
  <si>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</si>
  <si>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</si>
  <si>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</si>
  <si>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</si>
  <si>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</si>
  <si>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</si>
  <si>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</si>
  <si>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</si>
  <si>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</si>
  <si>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</si>
  <si>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</si>
  <si>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</si>
  <si>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</si>
  <si>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</si>
  <si>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</si>
  <si>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</si>
  <si>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</si>
  <si>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</si>
  <si>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</si>
  <si>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</si>
  <si>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</si>
  <si>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</si>
  <si>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</si>
  <si>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</si>
  <si>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</si>
  <si>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</si>
  <si>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</si>
  <si>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</si>
  <si>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</si>
  <si>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</si>
  <si>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</si>
  <si>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</si>
  <si>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</si>
  <si>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</si>
  <si>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</si>
  <si>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</si>
  <si>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</si>
  <si>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</si>
  <si>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</si>
  <si>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</si>
  <si>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</si>
  <si>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</si>
  <si>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</si>
  <si>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</si>
  <si>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</si>
  <si>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</si>
  <si>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</si>
  <si>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</si>
  <si>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</si>
  <si>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</si>
  <si>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</si>
  <si>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</si>
  <si>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</si>
  <si>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</si>
  <si>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</si>
  <si>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</si>
  <si>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</si>
  <si>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</si>
  <si>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</si>
  <si>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</si>
  <si>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</si>
  <si>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</si>
  <si>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</si>
  <si>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</si>
  <si>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</si>
  <si>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</si>
  <si>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</si>
  <si>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</si>
  <si>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</si>
  <si>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</si>
  <si>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</si>
  <si>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</si>
  <si>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</si>
  <si>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</si>
  <si>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</si>
  <si>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</si>
  <si>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</si>
  <si>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</si>
  <si>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</si>
  <si>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</si>
  <si>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</si>
  <si>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</si>
  <si>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</si>
  <si>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</si>
  <si>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</si>
  <si>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</si>
  <si>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</si>
  <si>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</si>
  <si>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</si>
  <si>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</si>
  <si>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</si>
  <si>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</si>
  <si>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</si>
  <si>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</si>
  <si>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</si>
  <si>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</si>
  <si>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</si>
  <si>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</si>
  <si>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</si>
  <si>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</si>
  <si>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</si>
  <si>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</si>
  <si>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</si>
  <si>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</si>
  <si>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</si>
  <si>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</si>
  <si>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</si>
  <si>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</si>
  <si>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</si>
  <si>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</si>
  <si>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</si>
  <si>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</si>
  <si>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</si>
  <si>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</si>
  <si>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</si>
  <si>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</si>
  <si>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</si>
  <si>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</si>
  <si>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</si>
  <si>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</si>
  <si>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</si>
  <si>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</si>
  <si>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</si>
  <si>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</si>
  <si>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</si>
  <si>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</si>
  <si>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</si>
  <si>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</si>
  <si>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</si>
  <si>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</si>
  <si>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</si>
  <si>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</si>
  <si>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</si>
  <si>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</si>
  <si>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</si>
  <si>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</si>
  <si>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</si>
  <si>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</si>
  <si>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</si>
  <si>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</si>
  <si>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</si>
  <si>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</si>
  <si>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</si>
  <si>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</si>
  <si>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</si>
  <si>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</si>
  <si>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</si>
  <si>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</si>
  <si>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</si>
  <si>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</si>
  <si>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</si>
  <si>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</si>
  <si>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</si>
  <si>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</si>
  <si>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</si>
  <si>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</si>
  <si>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</si>
  <si>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</si>
  <si>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</si>
  <si>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</si>
  <si>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</si>
  <si>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</si>
  <si>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</si>
  <si>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</si>
  <si>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</si>
  <si>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</si>
  <si>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</si>
  <si>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</si>
  <si>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</si>
  <si>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</si>
  <si>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</si>
  <si>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</si>
  <si>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</si>
  <si>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</si>
  <si>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</si>
  <si>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</si>
  <si>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</si>
  <si>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</si>
  <si>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</si>
  <si>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</si>
  <si>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</si>
  <si>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</si>
  <si>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</si>
  <si>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</si>
  <si>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</si>
  <si>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</si>
  <si>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</si>
  <si>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</si>
  <si>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</si>
  <si>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</si>
  <si>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</si>
  <si>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</si>
  <si>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</si>
  <si>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</si>
  <si>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</si>
  <si>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</si>
  <si>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</si>
  <si>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</si>
  <si>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</si>
  <si>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</si>
  <si>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</si>
  <si>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</si>
  <si>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</si>
  <si>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</si>
  <si>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</si>
  <si>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</si>
  <si>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</si>
  <si>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</si>
  <si>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</si>
  <si>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</si>
  <si>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</si>
  <si>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</si>
  <si>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</si>
  <si>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</si>
  <si>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</si>
  <si>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</si>
  <si>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</si>
  <si>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</si>
  <si>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</si>
  <si>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</si>
  <si>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</si>
  <si>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</si>
  <si>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</si>
  <si>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</si>
  <si>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</si>
  <si>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</si>
  <si>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</si>
  <si>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</si>
  <si>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</si>
  <si>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</si>
  <si>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</si>
  <si>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</si>
  <si>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</si>
  <si>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</si>
  <si>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</si>
  <si>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</si>
  <si>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</si>
  <si>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</si>
  <si>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</si>
  <si>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</si>
  <si>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</si>
  <si>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</si>
  <si>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</si>
  <si>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</si>
  <si>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</si>
  <si>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</si>
  <si>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</si>
  <si>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</si>
  <si>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</si>
  <si>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</si>
  <si>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</si>
  <si>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</si>
  <si>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</si>
  <si>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</si>
  <si>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</si>
  <si>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</si>
  <si>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</si>
  <si>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</si>
  <si>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</si>
  <si>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</si>
  <si>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</si>
  <si>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</si>
  <si>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</si>
  <si>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</si>
  <si>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</si>
  <si>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</si>
  <si>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</si>
  <si>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</si>
  <si>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</si>
  <si>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</si>
  <si>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</si>
  <si>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</si>
  <si>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</si>
  <si>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</si>
  <si>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</si>
  <si>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</si>
  <si>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</si>
  <si>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</si>
  <si>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</si>
  <si>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</si>
  <si>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</si>
  <si>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</si>
  <si>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</si>
  <si>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</si>
  <si>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</si>
  <si>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</si>
  <si>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</si>
  <si>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</si>
  <si>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</si>
  <si>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</si>
  <si>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</si>
  <si>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</si>
  <si>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</si>
  <si>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</si>
  <si>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</si>
  <si>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</si>
  <si>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</si>
  <si>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</si>
  <si>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</si>
  <si>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</si>
  <si>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</si>
  <si>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</si>
  <si>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</si>
  <si>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</si>
  <si>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</si>
  <si>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</si>
  <si>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</si>
  <si>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</si>
  <si>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</si>
  <si>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</si>
  <si>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</si>
  <si>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</si>
  <si>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</si>
  <si>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</si>
  <si>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</si>
  <si>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</si>
  <si>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</si>
  <si>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</si>
  <si>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</si>
  <si>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</si>
  <si>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</si>
  <si>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</si>
  <si>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</si>
  <si>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</si>
  <si>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</si>
  <si>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</si>
  <si>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</si>
  <si>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</si>
  <si>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</si>
  <si>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</si>
  <si>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</si>
  <si>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</si>
  <si>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</si>
  <si>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</si>
  <si>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</si>
  <si>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</si>
  <si>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</si>
  <si>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</si>
  <si>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</si>
  <si>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</si>
  <si>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</si>
  <si>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</si>
  <si>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</si>
  <si>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</si>
  <si>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</si>
  <si>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</si>
  <si>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</si>
  <si>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</si>
  <si>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</si>
  <si>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</si>
  <si>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</si>
  <si>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</si>
  <si>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</si>
  <si>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</si>
  <si>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</si>
  <si>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</si>
  <si>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</si>
  <si>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</si>
  <si>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</si>
  <si>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</si>
  <si>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</si>
  <si>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</si>
  <si>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</si>
  <si>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</si>
  <si>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</si>
  <si>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</si>
  <si>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</si>
  <si>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</si>
  <si>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</si>
  <si>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</si>
  <si>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</si>
  <si>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</si>
  <si>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</si>
  <si>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</si>
  <si>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</si>
  <si>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</si>
  <si>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</si>
  <si>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</si>
  <si>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</si>
  <si>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</si>
  <si>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</si>
  <si>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</si>
  <si>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</si>
  <si>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</si>
  <si>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</si>
  <si>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</si>
  <si>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</si>
  <si>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</si>
  <si>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</si>
  <si>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</si>
  <si>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</si>
  <si>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</si>
  <si>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</si>
  <si>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</si>
  <si>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</si>
  <si>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</si>
  <si>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</si>
  <si>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</si>
  <si>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</si>
  <si>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</si>
  <si>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</si>
  <si>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</si>
  <si>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</si>
  <si>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</si>
  <si>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</si>
  <si>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</si>
  <si>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</si>
  <si>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</si>
  <si>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</si>
  <si>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</si>
  <si>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</si>
  <si>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</si>
  <si>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</si>
  <si>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</si>
  <si>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</si>
  <si>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</si>
  <si>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</si>
  <si>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</si>
  <si>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</si>
  <si>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</si>
  <si>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</si>
  <si>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</si>
  <si>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</si>
  <si>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</si>
  <si>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</si>
  <si>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</si>
  <si>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</si>
  <si>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</si>
  <si>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</si>
  <si>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</si>
  <si>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</si>
  <si>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</si>
  <si>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</si>
  <si>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</si>
  <si>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</si>
  <si>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</si>
  <si>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</si>
  <si>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</si>
  <si>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</si>
  <si>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</si>
  <si>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</si>
  <si>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</si>
  <si>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</si>
  <si>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</si>
  <si>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</si>
  <si>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</si>
  <si>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</si>
  <si>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</si>
  <si>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</si>
  <si>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</si>
  <si>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</si>
  <si>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</si>
  <si>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</si>
  <si>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</si>
  <si>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</si>
  <si>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</si>
  <si>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</si>
  <si>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</si>
  <si>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</si>
  <si>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</si>
  <si>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</si>
  <si>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</si>
  <si>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</si>
  <si>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</si>
  <si>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</si>
  <si>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</si>
  <si>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</si>
  <si>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</si>
  <si>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</si>
  <si>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</si>
  <si>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</si>
  <si>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</si>
  <si>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</si>
  <si>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</si>
  <si>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</si>
  <si>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</si>
  <si>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</si>
  <si>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</si>
  <si>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</si>
  <si>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</si>
  <si>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</si>
  <si>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</si>
  <si>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</si>
  <si>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</si>
  <si>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</si>
  <si>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</si>
  <si>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</si>
  <si>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</si>
  <si>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</si>
  <si>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</si>
  <si>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</si>
  <si>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</si>
  <si>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</si>
  <si>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</si>
  <si>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</si>
  <si>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</si>
  <si>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</si>
  <si>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</si>
  <si>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</si>
  <si>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</si>
  <si>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</si>
  <si>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</si>
  <si>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</si>
  <si>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</si>
  <si>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</si>
  <si>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</si>
  <si>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</si>
  <si>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</si>
  <si>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</si>
  <si>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</si>
  <si>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</si>
  <si>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</si>
  <si>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</si>
  <si>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</si>
  <si>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</si>
  <si>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</si>
  <si>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</si>
  <si>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</si>
  <si>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</si>
  <si>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</si>
  <si>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</si>
  <si>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</si>
  <si>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</si>
  <si>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</si>
  <si>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</si>
  <si>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</si>
  <si>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</si>
  <si>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</si>
  <si>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</si>
  <si>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</si>
  <si>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</si>
  <si>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</si>
  <si>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</si>
  <si>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</si>
  <si>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</si>
  <si>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</si>
  <si>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</si>
  <si>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</si>
  <si>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</si>
  <si>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</si>
  <si>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</si>
  <si>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</si>
  <si>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</si>
  <si>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</si>
  <si>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</si>
  <si>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</si>
  <si>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</si>
  <si>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</si>
  <si>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</si>
  <si>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</si>
  <si>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</si>
  <si>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</si>
  <si>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</si>
  <si>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</si>
  <si>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</si>
  <si>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</si>
  <si>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</si>
  <si>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</si>
  <si>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</si>
  <si>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</si>
  <si>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</si>
  <si>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</si>
  <si>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</si>
  <si>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</si>
  <si>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</si>
  <si>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</si>
  <si>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</si>
  <si>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</si>
  <si>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</si>
  <si>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</si>
  <si>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</si>
  <si>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</si>
  <si>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</si>
  <si>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</si>
  <si>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</si>
  <si>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</si>
  <si>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</si>
  <si>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</si>
  <si>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</si>
  <si>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</si>
  <si>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</si>
  <si>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</si>
  <si>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</si>
  <si>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</si>
  <si>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</si>
  <si>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</si>
  <si>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</si>
  <si>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</si>
  <si>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</si>
  <si>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</si>
  <si>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</si>
  <si>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</si>
  <si>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</si>
  <si>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</si>
  <si>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</si>
  <si>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</si>
  <si>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</si>
  <si>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</si>
  <si>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</si>
  <si>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</si>
  <si>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</si>
  <si>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</si>
  <si>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</si>
  <si>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</si>
  <si>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</si>
  <si>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</si>
  <si>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</si>
  <si>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</si>
  <si>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</si>
  <si>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</si>
  <si>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</si>
  <si>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</si>
  <si>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</si>
  <si>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</si>
  <si>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</si>
  <si>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</si>
  <si>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</si>
  <si>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</si>
  <si>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</si>
  <si>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</si>
  <si>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</si>
  <si>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</si>
  <si>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</si>
  <si>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</si>
  <si>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</si>
  <si>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</si>
  <si>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</si>
  <si>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</si>
  <si>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</si>
  <si>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</si>
  <si>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</si>
  <si>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</si>
  <si>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</si>
  <si>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</si>
  <si>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</si>
  <si>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</si>
  <si>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</si>
  <si>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</si>
  <si>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</si>
  <si>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</si>
  <si>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</si>
  <si>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</si>
  <si>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</si>
  <si>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</si>
  <si>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</si>
  <si>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</si>
  <si>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</si>
  <si>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</si>
  <si>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</si>
  <si>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</si>
  <si>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</si>
  <si>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</si>
  <si>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</si>
  <si>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</si>
  <si>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</si>
  <si>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</si>
  <si>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</si>
  <si>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</si>
  <si>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</si>
  <si>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</si>
  <si>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</si>
  <si>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</si>
  <si>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</si>
  <si>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</si>
  <si>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</si>
  <si>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</si>
  <si>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</si>
  <si>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</si>
  <si>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</si>
  <si>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</si>
  <si>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</si>
  <si>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</si>
  <si>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</si>
  <si>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</si>
  <si>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</si>
  <si>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</si>
  <si>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</si>
  <si>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</si>
  <si>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</si>
  <si>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</si>
  <si>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</si>
  <si>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</si>
  <si>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</si>
  <si>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</si>
  <si>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</si>
  <si>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</si>
  <si>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</si>
  <si>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</si>
  <si>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</si>
  <si>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</si>
  <si>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</si>
  <si>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</si>
  <si>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</si>
  <si>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</si>
  <si>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</si>
  <si>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</si>
  <si>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</si>
  <si>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</si>
  <si>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</si>
  <si>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</si>
  <si>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</si>
  <si>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</si>
  <si>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</si>
  <si>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</si>
  <si>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</si>
  <si>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</si>
  <si>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</si>
  <si>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</si>
  <si>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</si>
  <si>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</si>
  <si>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</si>
  <si>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</si>
  <si>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</si>
  <si>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</si>
  <si>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</si>
  <si>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</si>
  <si>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</si>
  <si>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</si>
  <si>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</si>
  <si>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</si>
  <si>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</si>
  <si>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</si>
  <si>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</si>
  <si>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</si>
  <si>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</si>
  <si>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</si>
  <si>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</si>
  <si>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</si>
  <si>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</si>
  <si>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</si>
  <si>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</si>
  <si>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</si>
  <si>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</si>
  <si>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</si>
  <si>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</si>
  <si>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</si>
  <si>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</si>
  <si>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</si>
  <si>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</si>
  <si>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</si>
  <si>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</si>
  <si>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</si>
  <si>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</si>
  <si>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</si>
  <si>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</si>
  <si>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</si>
  <si>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</si>
  <si>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</si>
  <si>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</si>
  <si>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</si>
  <si>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</si>
  <si>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</si>
  <si>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</si>
  <si>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</si>
  <si>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</si>
  <si>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</si>
  <si>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</si>
  <si>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</si>
  <si>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</si>
  <si>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</si>
  <si>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</si>
  <si>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</si>
  <si>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</si>
  <si>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</si>
  <si>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</si>
  <si>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</si>
  <si>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</si>
  <si>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</si>
  <si>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</si>
  <si>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</si>
  <si>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</si>
  <si>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</si>
  <si>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</si>
  <si>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</si>
  <si>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</si>
  <si>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</si>
  <si>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</si>
  <si>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</si>
  <si>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</si>
  <si>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</si>
  <si>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</si>
  <si>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</si>
  <si>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</si>
  <si>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</si>
  <si>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</si>
  <si>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</si>
  <si>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</si>
  <si>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</si>
  <si>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</si>
  <si>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</si>
  <si>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</si>
  <si>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</si>
  <si>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</si>
  <si>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</si>
  <si>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</si>
  <si>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</si>
  <si>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</si>
  <si>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</si>
  <si>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</si>
  <si>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</si>
  <si>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</si>
  <si>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</si>
  <si>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</si>
  <si>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</si>
  <si>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</si>
  <si>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</si>
  <si>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</si>
  <si>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</si>
  <si>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</si>
  <si>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</si>
  <si>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</si>
  <si>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</si>
  <si>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</si>
  <si>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</si>
  <si>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</si>
  <si>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</si>
  <si>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</si>
  <si>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</si>
  <si>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</si>
  <si>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</si>
  <si>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</si>
  <si>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</si>
  <si>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</si>
  <si>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</si>
  <si>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</si>
  <si>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</si>
  <si>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</si>
  <si>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</si>
  <si>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</si>
  <si>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</si>
  <si>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</si>
  <si>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</si>
  <si>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</si>
  <si>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</si>
  <si>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</si>
  <si>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</si>
  <si>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</si>
  <si>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</si>
  <si>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</si>
  <si>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</si>
  <si>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</si>
  <si>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</si>
  <si>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</si>
  <si>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</si>
  <si>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</si>
  <si>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</si>
  <si>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</si>
  <si>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</si>
  <si>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</si>
  <si>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</si>
  <si>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</si>
  <si>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</si>
  <si>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</si>
  <si>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</si>
  <si>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</si>
  <si>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</si>
  <si>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</si>
  <si>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</si>
  <si>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</si>
  <si>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</si>
  <si>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</si>
  <si>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</si>
  <si>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</si>
  <si>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</si>
  <si>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</si>
  <si>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</si>
  <si>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</si>
  <si>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</si>
  <si>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</si>
  <si>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</si>
  <si>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</si>
  <si>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</si>
  <si>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</si>
  <si>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</si>
  <si>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</si>
  <si>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</si>
  <si>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</si>
  <si>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</si>
  <si>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</si>
  <si>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</si>
  <si>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</si>
  <si>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</si>
  <si>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</si>
  <si>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</si>
  <si>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</si>
  <si>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</si>
  <si>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</si>
  <si>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</si>
  <si>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</si>
  <si>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</si>
  <si>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</si>
  <si>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</si>
  <si>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</si>
  <si>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</si>
  <si>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</si>
  <si>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</si>
  <si>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</si>
  <si>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</si>
  <si>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</si>
  <si>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</si>
  <si>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</si>
  <si>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</si>
  <si>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</si>
  <si>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</si>
  <si>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</si>
  <si>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</si>
  <si>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</si>
  <si>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</si>
  <si>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</si>
  <si>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</si>
  <si>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</si>
  <si>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</si>
  <si>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</si>
  <si>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</si>
  <si>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</si>
  <si>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</si>
  <si>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</si>
  <si>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</si>
  <si>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</si>
  <si>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</si>
  <si>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</si>
  <si>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</si>
  <si>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</si>
  <si>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</si>
  <si>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</si>
  <si>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</si>
  <si>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</si>
  <si>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</si>
  <si>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</si>
  <si>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</si>
  <si>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</si>
  <si>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</si>
  <si>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</si>
  <si>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</si>
  <si>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</si>
  <si>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</si>
  <si>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</si>
  <si>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</si>
  <si>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</si>
  <si>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</si>
  <si>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</si>
  <si>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</si>
  <si>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</si>
  <si>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</si>
  <si>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</si>
  <si>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</si>
  <si>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</si>
  <si>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</si>
  <si>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</si>
  <si>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</si>
  <si>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</si>
  <si>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</si>
  <si>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</si>
  <si>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</si>
  <si>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</si>
  <si>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</si>
  <si>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</si>
  <si>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</si>
  <si>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</si>
  <si>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</si>
  <si>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</si>
  <si>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</si>
  <si>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</si>
  <si>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</si>
  <si>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</si>
  <si>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</si>
  <si>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</si>
  <si>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</si>
  <si>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</si>
  <si>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</si>
  <si>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</si>
  <si>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</si>
  <si>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</si>
  <si>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</si>
  <si>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</si>
  <si>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</si>
  <si>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</si>
  <si>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</si>
  <si>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</si>
  <si>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</si>
  <si>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</si>
  <si>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</si>
  <si>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</si>
  <si>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</si>
  <si>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</si>
  <si>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</si>
  <si>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</si>
  <si>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</si>
  <si>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</si>
  <si>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</si>
  <si>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</si>
  <si>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</si>
  <si>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</si>
  <si>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</si>
  <si>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</si>
  <si>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</si>
  <si>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</si>
  <si>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</si>
  <si>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</si>
  <si>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</si>
  <si>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</si>
  <si>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</si>
  <si>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</si>
  <si>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</si>
  <si>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</si>
  <si>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</si>
  <si>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</si>
  <si>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</si>
  <si>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</si>
  <si>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</si>
  <si>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</si>
  <si>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</si>
  <si>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</si>
  <si>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</si>
  <si>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</si>
  <si>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</si>
  <si>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</si>
  <si>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</si>
  <si>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</si>
  <si>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</si>
  <si>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</si>
  <si>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</si>
  <si>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</si>
  <si>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</si>
  <si>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</si>
  <si>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</si>
  <si>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</si>
  <si>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</si>
  <si>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</si>
  <si>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</si>
  <si>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</si>
  <si>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</si>
  <si>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</si>
  <si>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</si>
  <si>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</si>
  <si>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</si>
  <si>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</si>
  <si>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</si>
  <si>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</si>
  <si>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</si>
  <si>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</si>
  <si>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</si>
  <si>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</si>
  <si>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</si>
  <si>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</si>
  <si>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</si>
  <si>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</si>
  <si>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</si>
  <si>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</si>
  <si>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</si>
  <si>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</si>
  <si>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</si>
  <si>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</si>
  <si>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</si>
  <si>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</si>
  <si>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</si>
  <si>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</si>
  <si>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</si>
  <si>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</si>
  <si>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</si>
  <si>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</si>
  <si>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</si>
  <si>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</si>
  <si>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</si>
  <si>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</si>
  <si>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</si>
  <si>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</si>
  <si>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</si>
  <si>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</si>
  <si>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</si>
  <si>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</si>
  <si>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</si>
  <si>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</si>
  <si>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</si>
  <si>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</si>
  <si>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</si>
  <si>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</si>
  <si>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</si>
  <si>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</si>
  <si>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</si>
  <si>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</si>
  <si>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</si>
  <si>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</si>
  <si>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</si>
  <si>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</si>
  <si>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</si>
  <si>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</si>
  <si>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</si>
  <si>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</si>
  <si>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</si>
  <si>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</si>
  <si>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</si>
  <si>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</si>
  <si>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</si>
  <si>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</si>
  <si>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</si>
  <si>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</si>
  <si>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</si>
  <si>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</si>
  <si>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</si>
  <si>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</si>
  <si>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</si>
  <si>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</si>
  <si>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</si>
  <si>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</si>
  <si>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</si>
  <si>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</si>
  <si>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</si>
  <si>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</si>
  <si>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</si>
  <si>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</si>
  <si>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</si>
  <si>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</si>
  <si>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</si>
  <si>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</si>
  <si>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</si>
  <si>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</si>
  <si>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</si>
  <si>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</si>
  <si>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</si>
  <si>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</si>
  <si>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</si>
  <si>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</si>
  <si>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</si>
  <si>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</si>
  <si>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</si>
  <si>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</si>
  <si>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</si>
  <si>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</si>
  <si>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</si>
  <si>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</si>
  <si>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</si>
  <si>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</si>
  <si>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</si>
  <si>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</si>
  <si>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</si>
  <si>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</si>
  <si>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</si>
  <si>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</si>
  <si>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</si>
  <si>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</si>
  <si>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</si>
  <si>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</si>
  <si>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</si>
  <si>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</si>
  <si>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</si>
  <si>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</si>
  <si>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</si>
  <si>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</si>
  <si>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</si>
  <si>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</si>
  <si>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</si>
  <si>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</si>
  <si>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</si>
  <si>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</si>
  <si>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</si>
  <si>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</si>
  <si>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</si>
  <si>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</si>
  <si>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</si>
  <si>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</si>
  <si>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</si>
  <si>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</si>
  <si>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</si>
  <si>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</si>
  <si>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</si>
  <si>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</si>
  <si>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</si>
  <si>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</si>
  <si>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</si>
  <si>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</si>
  <si>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</si>
  <si>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</si>
  <si>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</si>
  <si>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</si>
  <si>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</si>
  <si>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</si>
  <si>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</si>
  <si>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</si>
  <si>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</si>
  <si>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</si>
  <si>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</si>
  <si>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</si>
  <si>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</si>
  <si>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</si>
  <si>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</si>
  <si>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</si>
  <si>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</si>
  <si>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</si>
  <si>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</si>
  <si>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</si>
  <si>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</si>
  <si>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</si>
  <si>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</si>
  <si>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</si>
  <si>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</si>
  <si>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</si>
  <si>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</si>
  <si>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</si>
  <si>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</si>
  <si>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</si>
  <si>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</si>
  <si>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</si>
  <si>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</si>
  <si>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</si>
  <si>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</si>
  <si>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</si>
  <si>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</si>
  <si>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</si>
  <si>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</si>
  <si>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</si>
  <si>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</si>
  <si>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</si>
  <si>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</si>
  <si>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</si>
  <si>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</si>
  <si>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</si>
  <si>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</si>
  <si>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</si>
  <si>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</si>
  <si>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</si>
  <si>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</si>
  <si>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</si>
  <si>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</si>
  <si>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</si>
  <si>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</si>
  <si>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</si>
  <si>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</si>
  <si>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</si>
  <si>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</si>
  <si>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</si>
  <si>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</si>
  <si>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</si>
  <si>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</si>
  <si>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</si>
  <si>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</si>
  <si>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</si>
  <si>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</si>
  <si>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</si>
  <si>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</si>
  <si>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</si>
  <si>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</si>
  <si>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</si>
  <si>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</si>
  <si>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</si>
  <si>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</si>
  <si>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</si>
  <si>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</si>
  <si>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</si>
  <si>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</si>
  <si>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</si>
  <si>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</si>
  <si>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</si>
  <si>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</si>
  <si>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</si>
  <si>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</si>
  <si>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</si>
  <si>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</si>
  <si>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</si>
  <si>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</si>
  <si>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</si>
  <si>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</si>
  <si>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</si>
  <si>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</si>
  <si>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</si>
  <si>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</si>
  <si>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</si>
  <si>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</si>
  <si>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</si>
  <si>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</si>
  <si>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</si>
  <si>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</si>
  <si>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</si>
  <si>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</si>
  <si>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</si>
  <si>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</si>
  <si>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</si>
  <si>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</si>
  <si>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</si>
  <si>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</si>
  <si>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</si>
  <si>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</si>
  <si>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</si>
  <si>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</si>
  <si>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</si>
  <si>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</si>
  <si>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</si>
  <si>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</si>
  <si>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</si>
  <si>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</si>
  <si>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</si>
  <si>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</si>
  <si>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</si>
  <si>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</si>
  <si>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</si>
  <si>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</si>
  <si>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</si>
  <si>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</si>
  <si>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</si>
  <si>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</si>
  <si>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</si>
  <si>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</si>
  <si>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</si>
  <si>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</si>
  <si>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</si>
  <si>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</si>
  <si>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</si>
  <si>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</si>
  <si>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</si>
  <si>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</si>
  <si>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</si>
  <si>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</si>
  <si>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</si>
  <si>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</si>
  <si>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</si>
  <si>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</si>
  <si>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</si>
  <si>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</si>
  <si>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</si>
  <si>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</si>
  <si>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</si>
  <si>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</si>
  <si>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</si>
  <si>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</si>
  <si>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</si>
  <si>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</si>
  <si>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</si>
  <si>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</si>
  <si>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</si>
  <si>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</si>
  <si>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</si>
  <si>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</si>
  <si>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</si>
  <si>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</si>
  <si>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</si>
  <si>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</si>
  <si>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</si>
  <si>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</si>
  <si>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</si>
  <si>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</si>
  <si>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</si>
  <si>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</si>
  <si>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</si>
  <si>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</si>
  <si>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</si>
  <si>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</si>
  <si>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</si>
  <si>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</si>
  <si>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</si>
  <si>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</si>
  <si>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</si>
  <si>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</si>
  <si>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</si>
  <si>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</si>
  <si>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</si>
  <si>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</si>
  <si>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</si>
  <si>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</si>
  <si>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</si>
  <si>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</si>
  <si>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</si>
  <si>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</si>
  <si>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</si>
  <si>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</si>
  <si>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</si>
  <si>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</si>
  <si>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</si>
  <si>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</si>
  <si>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</si>
  <si>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</si>
  <si>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</si>
  <si>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</si>
  <si>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</si>
  <si>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</si>
  <si>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</si>
  <si>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</si>
  <si>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</si>
  <si>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</si>
  <si>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</si>
  <si>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</si>
  <si>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</si>
  <si>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</si>
  <si>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</si>
  <si>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</si>
  <si>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</si>
  <si>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</si>
  <si>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</si>
  <si>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</si>
  <si>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</si>
  <si>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</si>
  <si>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</si>
  <si>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</si>
  <si>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</si>
  <si>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</si>
  <si>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</si>
  <si>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</si>
  <si>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</si>
  <si>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</si>
  <si>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</si>
  <si>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</si>
  <si>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</si>
  <si>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</si>
  <si>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</si>
  <si>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</si>
  <si>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</si>
  <si>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</si>
  <si>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</si>
  <si>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</si>
  <si>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</si>
  <si>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</si>
  <si>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</si>
  <si>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</si>
  <si>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</si>
  <si>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</si>
  <si>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</si>
  <si>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</si>
  <si>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</si>
  <si>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</si>
  <si>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</si>
  <si>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</si>
  <si>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</si>
  <si>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</si>
  <si>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</si>
  <si>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</si>
  <si>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</si>
  <si>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</si>
  <si>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</si>
  <si>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</si>
  <si>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</si>
  <si>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</si>
  <si>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</si>
  <si>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</si>
  <si>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</si>
  <si>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</si>
  <si>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</si>
  <si>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</si>
  <si>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</si>
  <si>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</si>
  <si>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</si>
  <si>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</si>
  <si>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</si>
  <si>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</si>
  <si>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</si>
  <si>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</si>
  <si>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</si>
  <si>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</si>
  <si>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</si>
  <si>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</si>
  <si>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</si>
  <si>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</si>
  <si>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</si>
  <si>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</si>
  <si>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</si>
  <si>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</si>
  <si>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</si>
  <si>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</si>
  <si>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</si>
  <si>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</si>
  <si>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</si>
  <si>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</si>
  <si>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</si>
  <si>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</si>
  <si>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</si>
  <si>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</si>
  <si>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</si>
  <si>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</si>
  <si>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</si>
  <si>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</si>
  <si>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</si>
  <si>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</si>
  <si>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</si>
  <si>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</si>
  <si>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</si>
  <si>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</si>
  <si>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</si>
  <si>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</si>
  <si>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</si>
  <si>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</si>
  <si>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</si>
  <si>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</si>
  <si>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</si>
  <si>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</si>
  <si>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</si>
  <si>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</si>
  <si>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</si>
  <si>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</si>
  <si>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</si>
  <si>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</si>
  <si>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</si>
  <si>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</si>
  <si>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</si>
  <si>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</si>
  <si>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</si>
  <si>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</si>
  <si>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</si>
  <si>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</si>
  <si>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</si>
  <si>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</si>
  <si>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</si>
  <si>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</si>
  <si>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</si>
  <si>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</si>
  <si>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</si>
  <si>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</si>
  <si>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</si>
  <si>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</si>
  <si>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</si>
  <si>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</si>
  <si>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</si>
  <si>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</si>
  <si>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</si>
  <si>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</si>
  <si>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</si>
  <si>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</si>
  <si>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</si>
  <si>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</si>
  <si>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</si>
  <si>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</si>
  <si>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</si>
  <si>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</si>
  <si>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</si>
  <si>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</si>
  <si>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</si>
  <si>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</si>
  <si>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</si>
  <si>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</si>
  <si>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</si>
  <si>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</si>
  <si>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</si>
  <si>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</si>
  <si>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</si>
  <si>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</si>
  <si>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</si>
  <si>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</si>
  <si>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</si>
  <si>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</si>
  <si>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</si>
  <si>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</si>
  <si>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</si>
  <si>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</si>
  <si>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</si>
  <si>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</si>
  <si>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</si>
  <si>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</si>
  <si>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</si>
  <si>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</si>
  <si>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</si>
  <si>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</si>
  <si>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</si>
  <si>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</si>
  <si>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</si>
  <si>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</si>
  <si>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</si>
  <si>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</si>
  <si>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</si>
  <si>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</si>
  <si>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</si>
  <si>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</si>
  <si>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</si>
  <si>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</si>
  <si>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</si>
  <si>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</si>
  <si>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</si>
  <si>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</si>
  <si>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</si>
  <si>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</si>
  <si>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</si>
  <si>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</si>
  <si>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</si>
  <si>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</si>
  <si>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</si>
  <si>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</si>
  <si>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</si>
  <si>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</si>
  <si>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</si>
  <si>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</si>
  <si>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</si>
  <si>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</si>
  <si>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</si>
  <si>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</si>
  <si>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</si>
  <si>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</si>
  <si>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</si>
  <si>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</si>
  <si>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</si>
  <si>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</si>
  <si>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</si>
  <si>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</si>
  <si>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</si>
  <si>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</si>
  <si>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</si>
  <si>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</si>
  <si>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</si>
  <si>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</si>
  <si>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</si>
  <si>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</si>
  <si>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</si>
  <si>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</si>
  <si>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</si>
  <si>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</si>
  <si>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</si>
  <si>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</si>
  <si>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</si>
  <si>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</si>
  <si>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</si>
  <si>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</si>
  <si>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</si>
  <si>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</si>
  <si>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</si>
  <si>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</si>
  <si>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</si>
  <si>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</si>
  <si>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</si>
  <si>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</si>
  <si>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</si>
  <si>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</si>
  <si>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</si>
  <si>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</si>
  <si>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</si>
  <si>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</si>
  <si>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</si>
  <si>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</si>
  <si>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</si>
  <si>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</si>
  <si>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</si>
  <si>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</si>
  <si>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</si>
  <si>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</si>
  <si>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</si>
  <si>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</si>
  <si>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</si>
  <si>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</si>
  <si>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</si>
  <si>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</si>
  <si>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</si>
  <si>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</si>
  <si>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</si>
  <si>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</si>
  <si>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</si>
  <si>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</si>
  <si>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</si>
  <si>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</si>
  <si>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</si>
  <si>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</si>
  <si>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</si>
  <si>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</si>
  <si>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</si>
  <si>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</si>
  <si>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</si>
  <si>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</si>
  <si>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</si>
  <si>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</si>
  <si>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</si>
  <si>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</si>
  <si>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</si>
  <si>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</si>
  <si>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</si>
  <si>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</si>
  <si>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</si>
  <si>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</si>
  <si>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</si>
  <si>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</si>
  <si>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</si>
  <si>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</si>
  <si>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</si>
  <si>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</si>
  <si>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</si>
  <si>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</si>
  <si>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</si>
  <si>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</si>
  <si>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</si>
  <si>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</si>
  <si>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</si>
  <si>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</si>
  <si>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</si>
  <si>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</si>
  <si>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</si>
  <si>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</si>
  <si>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</si>
  <si>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</si>
  <si>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</si>
  <si>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</si>
  <si>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</si>
  <si>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</si>
  <si>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</si>
  <si>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</si>
  <si>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</si>
  <si>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</si>
  <si>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</si>
  <si>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</si>
  <si>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</si>
  <si>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</si>
  <si>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</si>
  <si>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</si>
  <si>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</si>
  <si>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</si>
  <si>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</si>
  <si>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</si>
  <si>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</si>
  <si>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</si>
  <si>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</si>
  <si>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</si>
  <si>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</si>
  <si>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</si>
  <si>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</si>
  <si>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</si>
  <si>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</si>
  <si>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</si>
  <si>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</si>
  <si>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</si>
  <si>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</si>
  <si>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</si>
  <si>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</si>
  <si>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</si>
  <si>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</si>
  <si>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</si>
  <si>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</si>
  <si>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</si>
  <si>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</si>
  <si>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</si>
  <si>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</si>
  <si>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</si>
  <si>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</si>
  <si>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</si>
  <si>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</si>
  <si>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</si>
  <si>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</si>
  <si>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</si>
  <si>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</si>
  <si>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</si>
  <si>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</si>
  <si>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</si>
  <si>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</si>
  <si>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</si>
  <si>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</si>
  <si>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</si>
  <si>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</si>
  <si>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</si>
  <si>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</si>
  <si>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</si>
  <si>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</si>
  <si>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</si>
  <si>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</si>
  <si>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</si>
  <si>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</si>
  <si>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</si>
  <si>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</si>
  <si>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</si>
  <si>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</si>
  <si>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</si>
  <si>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</si>
  <si>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</si>
  <si>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</si>
  <si>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</si>
  <si>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</si>
  <si>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</si>
  <si>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</si>
  <si>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</si>
  <si>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</si>
  <si>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</si>
  <si>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</si>
  <si>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</si>
  <si>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</si>
  <si>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</si>
  <si>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</si>
  <si>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</si>
  <si>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</si>
  <si>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</si>
  <si>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</si>
  <si>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</si>
  <si>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</si>
  <si>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</si>
  <si>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</si>
  <si>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</si>
  <si>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</si>
  <si>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</si>
  <si>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</si>
  <si>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</si>
  <si>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</si>
  <si>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</si>
  <si>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</si>
  <si>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</si>
  <si>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</si>
  <si>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</si>
  <si>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</si>
  <si>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</si>
  <si>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</si>
  <si>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</si>
  <si>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</si>
  <si>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</si>
  <si>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</si>
  <si>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</si>
  <si>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</si>
  <si>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</si>
  <si>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</si>
  <si>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</si>
  <si>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</si>
  <si>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</si>
  <si>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</si>
  <si>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</si>
  <si>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</si>
  <si>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</si>
  <si>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</si>
  <si>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</si>
  <si>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</si>
  <si>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</si>
  <si>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</si>
  <si>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</si>
  <si>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</si>
  <si>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</si>
  <si>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</si>
  <si>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</si>
  <si>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</si>
  <si>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</si>
  <si>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</si>
  <si>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</si>
  <si>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</si>
  <si>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</si>
  <si>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</si>
  <si>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</si>
  <si>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</si>
  <si>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</si>
  <si>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</si>
  <si>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</si>
  <si>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</si>
  <si>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</si>
  <si>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</si>
  <si>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</si>
  <si>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</si>
  <si>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</si>
  <si>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</si>
  <si>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</si>
  <si>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</si>
  <si>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</si>
  <si>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</si>
  <si>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</si>
  <si>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</si>
  <si>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</si>
  <si>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</si>
  <si>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</si>
  <si>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</si>
  <si>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</si>
  <si>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</si>
  <si>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</si>
  <si>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</si>
  <si>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</si>
  <si>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</si>
  <si>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</si>
  <si>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</si>
  <si>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</si>
  <si>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</si>
  <si>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</si>
  <si>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</si>
  <si>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</si>
  <si>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</si>
  <si>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</si>
  <si>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</si>
  <si>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</si>
  <si>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</si>
  <si>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</si>
  <si>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</si>
  <si>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</si>
  <si>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</si>
  <si>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</si>
  <si>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</si>
  <si>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</si>
  <si>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</si>
  <si>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</si>
  <si>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</si>
  <si>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</si>
  <si>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</si>
  <si>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</si>
  <si>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</si>
  <si>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</si>
  <si>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</si>
  <si>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</si>
  <si>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</si>
  <si>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</si>
  <si>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</si>
  <si>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</si>
  <si>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</si>
  <si>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</si>
  <si>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</si>
  <si>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</si>
  <si>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</si>
  <si>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</si>
  <si>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</si>
  <si>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</si>
  <si>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</si>
  <si>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</si>
  <si>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</si>
  <si>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</si>
  <si>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</si>
  <si>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</si>
  <si>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</si>
  <si>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</si>
  <si>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</si>
  <si>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</si>
  <si>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</si>
  <si>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</si>
  <si>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</si>
  <si>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</si>
  <si>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</si>
  <si>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</si>
  <si>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</si>
  <si>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</si>
  <si>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</si>
  <si>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</si>
  <si>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</si>
  <si>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</si>
  <si>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</si>
  <si>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</si>
  <si>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</si>
  <si>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</si>
  <si>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</si>
  <si>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</si>
  <si>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</si>
  <si>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</si>
  <si>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</si>
  <si>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</si>
  <si>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</si>
  <si>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</si>
  <si>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</si>
  <si>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</si>
  <si>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</si>
  <si>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</si>
  <si>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</si>
  <si>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</si>
  <si>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</si>
  <si>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</si>
  <si>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</si>
  <si>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</si>
  <si>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</si>
  <si>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</si>
  <si>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</si>
  <si>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</si>
  <si>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</si>
  <si>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</si>
  <si>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</si>
  <si>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</si>
  <si>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</si>
  <si>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</si>
  <si>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</si>
  <si>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</si>
  <si>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</si>
  <si>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</si>
  <si>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</si>
  <si>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</si>
  <si>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</si>
  <si>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</si>
  <si>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</si>
  <si>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</si>
  <si>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</si>
  <si>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</si>
  <si>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</si>
  <si>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</si>
  <si>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</si>
  <si>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</si>
  <si>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</si>
  <si>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</si>
  <si>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</si>
  <si>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</si>
  <si>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</si>
  <si>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</si>
  <si>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</si>
  <si>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</si>
  <si>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</si>
  <si>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</si>
  <si>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</si>
  <si>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</si>
  <si>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</si>
  <si>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</si>
  <si>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</si>
  <si>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</si>
  <si>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</si>
  <si>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</si>
  <si>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</si>
  <si>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</si>
  <si>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</si>
  <si>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</si>
  <si>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</si>
  <si>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</si>
  <si>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</si>
  <si>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</si>
  <si>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</si>
  <si>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</si>
  <si>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</si>
  <si>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</si>
  <si>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</si>
  <si>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</si>
  <si>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</si>
  <si>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</si>
  <si>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</si>
  <si>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</si>
  <si>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</si>
  <si>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</si>
  <si>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</si>
  <si>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</si>
  <si>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</si>
  <si>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</si>
  <si>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</si>
  <si>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</si>
  <si>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</si>
  <si>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</si>
  <si>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</si>
  <si>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</si>
  <si>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</si>
  <si>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</si>
  <si>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</si>
  <si>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</si>
  <si>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</si>
  <si>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</si>
  <si>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</si>
  <si>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</si>
  <si>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</si>
  <si>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</si>
  <si>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</si>
  <si>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</si>
  <si>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</si>
  <si>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</si>
  <si>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</si>
  <si>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</si>
  <si>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</si>
  <si>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</si>
  <si>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</si>
  <si>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</si>
  <si>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</si>
  <si>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</si>
  <si>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</si>
  <si>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</si>
  <si>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</si>
  <si>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</si>
  <si>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</si>
  <si>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</si>
  <si>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</si>
  <si>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</si>
  <si>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</si>
  <si>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</si>
  <si>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</si>
  <si>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</si>
  <si>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</si>
  <si>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</si>
  <si>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</si>
  <si>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</si>
  <si>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</si>
  <si>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</si>
  <si>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</si>
  <si>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</si>
  <si>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</si>
  <si>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</si>
  <si>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</si>
  <si>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</si>
  <si>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</si>
  <si>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</si>
  <si>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</si>
  <si>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</si>
  <si>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</si>
  <si>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</si>
  <si>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</si>
  <si>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</si>
  <si>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</si>
  <si>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</si>
  <si>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</si>
  <si>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</si>
  <si>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</si>
  <si>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</si>
  <si>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</si>
  <si>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</si>
  <si>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</si>
  <si>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</si>
  <si>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</si>
  <si>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</si>
  <si>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</si>
  <si>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</si>
  <si>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</si>
  <si>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</si>
  <si>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</si>
  <si>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</si>
  <si>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</si>
  <si>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</si>
  <si>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</si>
  <si>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</si>
  <si>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</si>
  <si>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</si>
  <si>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</si>
  <si>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</si>
  <si>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</si>
  <si>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</si>
  <si>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</si>
  <si>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</si>
  <si>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</si>
  <si>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</si>
  <si>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</si>
  <si>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</si>
  <si>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</si>
  <si>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</si>
  <si>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</si>
  <si>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</si>
  <si>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</si>
  <si>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</si>
  <si>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</si>
  <si>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</si>
  <si>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</si>
  <si>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</si>
  <si>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</si>
  <si>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</si>
  <si>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</si>
  <si>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</si>
  <si>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</si>
  <si>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</si>
  <si>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</si>
  <si>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</si>
  <si>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</si>
  <si>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</si>
  <si>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</si>
  <si>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</si>
  <si>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</si>
  <si>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</si>
  <si>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</si>
  <si>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</si>
  <si>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</si>
  <si>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</si>
  <si>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</si>
  <si>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</si>
  <si>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</si>
  <si>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</si>
  <si>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</si>
  <si>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</si>
  <si>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</si>
  <si>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</si>
  <si>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</si>
  <si>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</si>
  <si>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</si>
  <si>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</si>
  <si>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</si>
  <si>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</si>
  <si>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</si>
  <si>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</si>
  <si>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</si>
  <si>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</si>
  <si>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</si>
  <si>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</si>
  <si>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</si>
  <si>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</si>
  <si>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</si>
  <si>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</si>
  <si>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</si>
  <si>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</si>
  <si>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</si>
  <si>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</si>
  <si>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</si>
  <si>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</si>
  <si>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</si>
  <si>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</si>
  <si>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</si>
  <si>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</si>
  <si>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</si>
  <si>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</si>
  <si>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</si>
  <si>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</si>
  <si>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</si>
  <si>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</si>
  <si>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</si>
  <si>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</si>
  <si>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</si>
  <si>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</si>
  <si>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</si>
  <si>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</si>
  <si>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</si>
  <si>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</si>
  <si>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</si>
  <si>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</si>
  <si>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</si>
  <si>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</si>
  <si>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</si>
  <si>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</si>
  <si>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</si>
  <si>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</si>
  <si>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</si>
  <si>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</si>
  <si>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</si>
  <si>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</si>
  <si>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</si>
  <si>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</si>
  <si>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</si>
  <si>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</si>
  <si>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</si>
  <si>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</si>
  <si>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</si>
  <si>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</si>
  <si>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</si>
  <si>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</si>
  <si>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</si>
  <si>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</si>
  <si>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</si>
  <si>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</si>
  <si>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</si>
  <si>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</si>
  <si>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</si>
  <si>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</si>
  <si>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</si>
  <si>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</si>
  <si>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</si>
  <si>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</si>
  <si>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</si>
  <si>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</si>
  <si>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</si>
  <si>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</si>
  <si>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</si>
  <si>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</si>
  <si>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</si>
  <si>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</si>
  <si>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</si>
  <si>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</si>
  <si>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</si>
  <si>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</si>
  <si>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</si>
  <si>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</si>
  <si>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</si>
  <si>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</si>
  <si>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</si>
  <si>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</si>
  <si>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</si>
  <si>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</si>
  <si>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</si>
  <si>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</si>
  <si>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</si>
  <si>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</si>
  <si>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</si>
  <si>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</si>
  <si>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</si>
  <si>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</si>
  <si>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</si>
  <si>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</si>
  <si>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</si>
  <si>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</si>
  <si>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</si>
  <si>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</si>
  <si>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</si>
  <si>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</si>
  <si>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</si>
  <si>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</si>
  <si>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</si>
  <si>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</si>
  <si>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</si>
  <si>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</si>
  <si>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</si>
  <si>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</si>
  <si>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</si>
  <si>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</si>
  <si>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</si>
  <si>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</si>
  <si>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</si>
  <si>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</si>
  <si>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</si>
  <si>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</si>
  <si>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</si>
  <si>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</si>
  <si>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</si>
  <si>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</si>
  <si>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</si>
  <si>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</si>
  <si>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</si>
  <si>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</si>
  <si>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</si>
  <si>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</si>
  <si>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</si>
  <si>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</si>
  <si>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</si>
  <si>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</si>
  <si>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</si>
  <si>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</si>
  <si>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</si>
  <si>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</si>
  <si>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</si>
  <si>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</si>
  <si>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</si>
  <si>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</si>
  <si>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</si>
  <si>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</si>
  <si>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</si>
  <si>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</si>
  <si>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</si>
  <si>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</si>
  <si>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</si>
  <si>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</si>
  <si>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</si>
  <si>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</si>
  <si>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</si>
  <si>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</si>
  <si>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</si>
  <si>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</si>
  <si>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</si>
  <si>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</si>
  <si>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</si>
  <si>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</si>
  <si>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</si>
  <si>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</si>
  <si>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</si>
  <si>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</si>
  <si>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</si>
  <si>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</si>
  <si>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</si>
  <si>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</si>
  <si>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</si>
  <si>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</si>
  <si>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</si>
  <si>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</si>
  <si>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</si>
  <si>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</si>
  <si>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</si>
  <si>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</si>
  <si>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</si>
  <si>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</si>
  <si>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</si>
  <si>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</si>
  <si>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</si>
  <si>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</si>
  <si>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</si>
  <si>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</si>
  <si>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</si>
  <si>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</si>
  <si>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</si>
  <si>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</si>
  <si>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</si>
  <si>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</si>
  <si>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</si>
  <si>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</si>
  <si>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</si>
  <si>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</si>
  <si>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</si>
  <si>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</si>
  <si>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</si>
  <si>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</si>
  <si>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</si>
  <si>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</si>
  <si>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</si>
  <si>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</si>
  <si>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</si>
  <si>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</si>
  <si>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</si>
  <si>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</si>
  <si>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</si>
  <si>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</si>
  <si>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</si>
  <si>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</si>
  <si>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</si>
  <si>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</si>
  <si>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</si>
  <si>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</si>
  <si>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</si>
  <si>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</si>
  <si>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</si>
  <si>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</si>
  <si>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</si>
  <si>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</si>
  <si>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</si>
  <si>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</si>
  <si>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</si>
  <si>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</si>
  <si>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</si>
  <si>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</si>
  <si>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</si>
  <si>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</si>
  <si>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</si>
  <si>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</si>
  <si>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</si>
  <si>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</si>
  <si>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</si>
  <si>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</si>
  <si>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</si>
  <si>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</si>
  <si>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</si>
  <si>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</si>
  <si>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</si>
  <si>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</si>
  <si>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</si>
  <si>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</si>
  <si>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</si>
  <si>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</si>
  <si>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</si>
  <si>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</si>
  <si>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</si>
  <si>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</si>
  <si>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</si>
  <si>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</si>
  <si>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</si>
  <si>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</si>
  <si>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</si>
  <si>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</si>
  <si>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</si>
  <si>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</si>
  <si>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</si>
  <si>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</si>
  <si>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</si>
  <si>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</si>
  <si>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</si>
  <si>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</si>
  <si>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</si>
  <si>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</si>
  <si>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</si>
  <si>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</si>
  <si>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</si>
  <si>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</si>
  <si>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</si>
  <si>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</si>
  <si>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</si>
  <si>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</si>
  <si>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</si>
  <si>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</si>
  <si>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</si>
  <si>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</si>
  <si>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</si>
  <si>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</si>
  <si>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</si>
  <si>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</si>
  <si>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</si>
  <si>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</si>
  <si>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</si>
  <si>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</si>
  <si>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</si>
  <si>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</si>
  <si>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</si>
  <si>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</si>
  <si>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</si>
  <si>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</si>
  <si>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</si>
  <si>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</si>
  <si>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</si>
  <si>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</si>
  <si>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</si>
  <si>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</si>
  <si>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</si>
  <si>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</si>
  <si>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</si>
  <si>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</si>
  <si>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</si>
  <si>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</si>
  <si>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</si>
  <si>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</si>
  <si>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</si>
  <si>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</si>
  <si>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</si>
  <si>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</si>
  <si>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</si>
  <si>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</si>
  <si>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</si>
  <si>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</si>
  <si>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</si>
  <si>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</si>
  <si>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</si>
  <si>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</si>
  <si>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</si>
  <si>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</si>
  <si>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</si>
  <si>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</si>
  <si>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</si>
  <si>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</si>
  <si>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</si>
  <si>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</si>
  <si>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</si>
  <si>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</si>
  <si>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</si>
  <si>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</si>
  <si>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</si>
  <si>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</si>
  <si>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</si>
  <si>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</si>
  <si>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</si>
  <si>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</si>
  <si>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</si>
  <si>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</si>
  <si>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</si>
  <si>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</si>
  <si>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</si>
  <si>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</si>
  <si>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</si>
  <si>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</si>
  <si>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</si>
  <si>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</si>
  <si>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</si>
  <si>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</si>
  <si>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</si>
  <si>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</si>
  <si>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</si>
  <si>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</si>
  <si>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</si>
  <si>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</si>
  <si>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</si>
  <si>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</si>
  <si>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</si>
  <si>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</si>
  <si>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</si>
  <si>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</si>
  <si>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</si>
  <si>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</si>
  <si>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</si>
  <si>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</si>
  <si>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</si>
  <si>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</si>
  <si>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</si>
  <si>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</si>
  <si>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</si>
  <si>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</si>
  <si>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</si>
  <si>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</si>
  <si>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</si>
  <si>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</si>
  <si>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</si>
  <si>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</si>
  <si>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</si>
  <si>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</si>
  <si>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</si>
  <si>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</si>
  <si>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</si>
  <si>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</si>
  <si>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</si>
  <si>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</si>
  <si>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</si>
  <si>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</si>
  <si>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</si>
  <si>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</si>
  <si>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</si>
  <si>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</si>
  <si>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</si>
  <si>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</si>
  <si>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</si>
  <si>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</si>
  <si>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</si>
  <si>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</si>
  <si>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</si>
  <si>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</si>
  <si>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</si>
  <si>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</si>
  <si>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</si>
  <si>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</si>
  <si>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</si>
  <si>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</si>
  <si>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</si>
  <si>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</si>
  <si>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</si>
  <si>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</si>
  <si>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</si>
  <si>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</si>
  <si>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</si>
  <si>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</si>
  <si>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</si>
  <si>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</si>
  <si>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</si>
  <si>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</si>
  <si>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</si>
  <si>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</si>
  <si>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</si>
  <si>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</si>
  <si>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</si>
  <si>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</si>
  <si>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</si>
  <si>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</si>
  <si>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</si>
  <si>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</si>
  <si>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</si>
  <si>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</si>
  <si>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</si>
  <si>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</si>
  <si>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</si>
  <si>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</si>
  <si>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</si>
  <si>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</si>
  <si>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</si>
  <si>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</si>
  <si>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</si>
  <si>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</si>
  <si>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</si>
  <si>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</si>
  <si>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</si>
  <si>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</si>
  <si>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</si>
  <si>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</si>
  <si>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</si>
  <si>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</si>
  <si>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</si>
  <si>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</si>
  <si>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</si>
  <si>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</si>
  <si>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</si>
  <si>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</si>
  <si>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</si>
  <si>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</si>
  <si>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</si>
  <si>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</si>
  <si>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</si>
  <si>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</si>
  <si>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</si>
  <si>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</si>
  <si>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</si>
  <si>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</si>
  <si>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</si>
  <si>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</si>
  <si>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</si>
  <si>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</si>
  <si>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</si>
  <si>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</si>
  <si>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</si>
  <si>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</si>
  <si>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</si>
  <si>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</si>
  <si>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</si>
  <si>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</si>
  <si>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</si>
  <si>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</si>
  <si>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</si>
  <si>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</si>
  <si>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</si>
  <si>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</si>
  <si>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</si>
  <si>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</si>
  <si>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</si>
  <si>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</si>
  <si>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</si>
  <si>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</si>
  <si>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</si>
  <si>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</si>
  <si>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</si>
  <si>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</si>
  <si>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</si>
  <si>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</si>
  <si>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</si>
  <si>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</si>
  <si>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</si>
  <si>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</si>
  <si>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</si>
  <si>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</si>
  <si>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</si>
  <si>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</si>
  <si>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</si>
  <si>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</si>
  <si>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</si>
  <si>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</si>
  <si>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</si>
  <si>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</si>
  <si>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</si>
  <si>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</si>
  <si>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</si>
  <si>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</si>
  <si>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</si>
  <si>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</si>
  <si>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</si>
  <si>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</si>
  <si>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</si>
  <si>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</si>
  <si>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</si>
  <si>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</si>
  <si>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</si>
  <si>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</si>
  <si>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</si>
  <si>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</si>
  <si>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</si>
  <si>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</si>
  <si>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</si>
  <si>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</si>
  <si>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</si>
  <si>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</si>
  <si>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</si>
  <si>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</si>
  <si>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</si>
  <si>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</si>
  <si>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</si>
  <si>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</si>
  <si>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</si>
  <si>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</si>
  <si>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</si>
  <si>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</si>
  <si>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</si>
  <si>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</si>
  <si>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</si>
  <si>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</si>
  <si>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</si>
  <si>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</si>
  <si>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</si>
  <si>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</si>
  <si>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</si>
  <si>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</si>
  <si>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</si>
  <si>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</si>
  <si>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</si>
  <si>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</si>
  <si>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</si>
  <si>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</si>
  <si>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</si>
  <si>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</si>
  <si>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</si>
  <si>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</si>
  <si>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</si>
  <si>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</si>
  <si>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</si>
  <si>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</si>
  <si>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</si>
  <si>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</si>
  <si>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</si>
  <si>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</si>
  <si>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</si>
  <si>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</si>
  <si>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</si>
  <si>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</si>
  <si>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</si>
  <si>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</si>
  <si>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</si>
  <si>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</si>
  <si>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</si>
  <si>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</si>
  <si>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</si>
  <si>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</si>
  <si>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</si>
  <si>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</si>
  <si>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</si>
  <si>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</si>
  <si>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</si>
  <si>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</si>
  <si>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</si>
  <si>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</si>
  <si>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</si>
  <si>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</si>
  <si>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</si>
  <si>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</si>
  <si>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</si>
  <si>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</si>
  <si>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</si>
  <si>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</si>
  <si>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</si>
  <si>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</si>
  <si>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</si>
  <si>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</si>
  <si>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</si>
  <si>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</si>
  <si>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</si>
  <si>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</si>
  <si>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</si>
  <si>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</si>
  <si>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</si>
  <si>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</si>
  <si>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</si>
  <si>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</si>
  <si>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</si>
  <si>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</si>
  <si>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</si>
  <si>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</si>
  <si>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</si>
  <si>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</si>
  <si>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</si>
  <si>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</si>
  <si>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</si>
  <si>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</si>
  <si>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</si>
  <si>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</si>
  <si>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</si>
  <si>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</si>
  <si>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</si>
  <si>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</si>
  <si>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</si>
  <si>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</si>
  <si>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</si>
  <si>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</si>
  <si>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</si>
  <si>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</si>
  <si>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</si>
  <si>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</si>
  <si>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</si>
  <si>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</si>
  <si>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</si>
  <si>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</si>
  <si>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</si>
  <si>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</si>
  <si>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</si>
  <si>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</si>
  <si>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</si>
  <si>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</si>
  <si>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</si>
  <si>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</si>
  <si>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</si>
  <si>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</si>
  <si>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</si>
  <si>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</si>
  <si>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</si>
  <si>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</si>
  <si>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</si>
  <si>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</si>
  <si>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</si>
  <si>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</si>
  <si>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</si>
  <si>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</si>
  <si>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</si>
  <si>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</si>
  <si>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</si>
  <si>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</si>
  <si>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</si>
  <si>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</si>
  <si>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</si>
  <si>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</si>
  <si>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</si>
  <si>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</si>
  <si>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</si>
  <si>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</si>
  <si>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</si>
  <si>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</si>
  <si>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</si>
  <si>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</si>
  <si>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</si>
  <si>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</si>
  <si>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</si>
  <si>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</si>
  <si>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</si>
  <si>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</si>
  <si>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</si>
  <si>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</si>
  <si>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</si>
  <si>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</si>
  <si>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</si>
  <si>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</si>
  <si>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</si>
  <si>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</si>
  <si>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</si>
  <si>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</si>
  <si>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</si>
  <si>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</si>
  <si>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</si>
  <si>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</si>
  <si>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</si>
  <si>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</si>
  <si>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</si>
  <si>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</si>
  <si>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</si>
  <si>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</si>
  <si>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</si>
  <si>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</si>
  <si>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</si>
  <si>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</si>
  <si>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</si>
  <si>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</si>
  <si>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</si>
  <si>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</si>
  <si>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</si>
  <si>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</si>
  <si>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</si>
  <si>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</si>
  <si>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</si>
  <si>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</si>
  <si>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</si>
  <si>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</si>
  <si>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</si>
  <si>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</si>
  <si>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</si>
  <si>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</si>
  <si>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</si>
  <si>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</si>
  <si>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</si>
  <si>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</si>
  <si>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</si>
  <si>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</si>
  <si>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</si>
  <si>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</si>
  <si>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</si>
  <si>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</si>
  <si>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</si>
  <si>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</si>
  <si>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</si>
  <si>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</si>
  <si>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</si>
  <si>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</si>
  <si>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</si>
  <si>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</si>
  <si>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</si>
  <si>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</si>
  <si>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</si>
  <si>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</si>
  <si>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</si>
  <si>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</si>
  <si>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</si>
  <si>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</si>
  <si>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</si>
  <si>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</si>
  <si>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</si>
  <si>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</si>
  <si>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</si>
  <si>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</si>
  <si>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</si>
  <si>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</si>
  <si>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</si>
  <si>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</si>
  <si>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</si>
  <si>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</si>
  <si>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</si>
  <si>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</si>
  <si>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</si>
  <si>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</si>
  <si>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</si>
  <si>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</si>
  <si>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</si>
  <si>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</si>
  <si>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</si>
  <si>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</si>
  <si>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</si>
  <si>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</si>
  <si>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</si>
  <si>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</si>
  <si>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</si>
  <si>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</si>
  <si>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</si>
  <si>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</si>
  <si>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</si>
  <si>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</si>
  <si>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</si>
  <si>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</si>
  <si>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</si>
  <si>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</si>
  <si>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</si>
  <si>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</si>
  <si>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</si>
  <si>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</si>
  <si>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</si>
  <si>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</si>
  <si>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</si>
  <si>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</si>
  <si>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</si>
  <si>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</si>
  <si>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</si>
  <si>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</si>
  <si>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</si>
  <si>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</si>
  <si>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</si>
  <si>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</si>
  <si>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</si>
  <si>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</si>
  <si>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</si>
  <si>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</si>
  <si>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</si>
  <si>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</si>
  <si>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</si>
  <si>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</si>
  <si>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</si>
  <si>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</si>
  <si>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</si>
  <si>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</si>
  <si>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</si>
  <si>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</si>
  <si>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</si>
  <si>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</si>
  <si>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</si>
  <si>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</si>
  <si>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</si>
  <si>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</si>
  <si>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</si>
  <si>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</si>
  <si>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</si>
  <si>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</si>
  <si>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</si>
  <si>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</si>
  <si>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</si>
  <si>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</si>
  <si>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</si>
  <si>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</si>
  <si>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</si>
  <si>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</si>
  <si>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</si>
  <si>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</si>
  <si>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</si>
  <si>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</si>
  <si>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</si>
  <si>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</si>
  <si>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</si>
  <si>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</si>
  <si>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</si>
  <si>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</si>
  <si>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</si>
  <si>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</si>
  <si>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</si>
  <si>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</si>
  <si>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</si>
  <si>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</si>
  <si>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</si>
  <si>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</si>
  <si>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</si>
  <si>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</si>
  <si>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</si>
  <si>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</si>
  <si>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</si>
  <si>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</si>
  <si>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</si>
  <si>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</si>
  <si>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</si>
  <si>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</si>
  <si>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</si>
  <si>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</si>
  <si>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</si>
  <si>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</si>
  <si>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</si>
  <si>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</si>
  <si>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</si>
  <si>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</si>
  <si>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</si>
  <si>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</si>
  <si>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</si>
  <si>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</si>
  <si>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</si>
  <si>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</si>
  <si>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</si>
  <si>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</si>
  <si>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</si>
  <si>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</si>
  <si>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</si>
  <si>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</si>
  <si>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</si>
  <si>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</si>
  <si>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</si>
  <si>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</si>
  <si>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</si>
  <si>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</si>
  <si>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</si>
  <si>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</si>
  <si>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</si>
  <si>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</si>
  <si>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</si>
  <si>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</si>
  <si>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</si>
  <si>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</si>
  <si>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</si>
  <si>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</si>
  <si>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</si>
  <si>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</si>
  <si>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</si>
  <si>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</si>
  <si>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</si>
  <si>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</si>
  <si>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</si>
  <si>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</si>
  <si>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</si>
  <si>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</si>
  <si>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</si>
  <si>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</si>
  <si>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</si>
  <si>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</si>
  <si>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</si>
  <si>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</si>
  <si>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</si>
  <si>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</si>
  <si>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</si>
  <si>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</si>
  <si>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</si>
  <si>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</si>
  <si>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</si>
  <si>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</si>
  <si>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</si>
  <si>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</si>
  <si>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</si>
  <si>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</si>
  <si>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</si>
  <si>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</si>
  <si>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</si>
  <si>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</si>
  <si>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</si>
  <si>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</si>
  <si>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</si>
  <si>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</si>
  <si>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</si>
  <si>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</si>
  <si>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</si>
  <si>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</si>
  <si>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</si>
  <si>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</si>
  <si>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</si>
  <si>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</si>
  <si>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</si>
  <si>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</si>
  <si>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</si>
  <si>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</si>
  <si>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</si>
  <si>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</si>
  <si>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</si>
  <si>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</si>
  <si>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</si>
  <si>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</si>
  <si>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</si>
  <si>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</si>
  <si>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</si>
  <si>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</si>
  <si>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</si>
  <si>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</si>
  <si>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</si>
  <si>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</si>
  <si>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</si>
  <si>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</si>
  <si>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</si>
  <si>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</si>
  <si>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</si>
  <si>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</si>
  <si>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</si>
  <si>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</si>
  <si>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</si>
  <si>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</si>
  <si>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</si>
  <si>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</si>
  <si>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</si>
  <si>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</si>
  <si>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</si>
  <si>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</si>
  <si>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</si>
  <si>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</si>
  <si>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</si>
  <si>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</si>
  <si>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</si>
  <si>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</si>
  <si>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</si>
  <si>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</si>
  <si>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</si>
  <si>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</si>
  <si>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</si>
  <si>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</si>
  <si>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</si>
  <si>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</si>
  <si>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</si>
  <si>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</si>
  <si>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</si>
  <si>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</si>
  <si>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</si>
  <si>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</si>
  <si>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</si>
  <si>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</si>
  <si>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</si>
  <si>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</si>
  <si>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</si>
  <si>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</si>
  <si>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</si>
  <si>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</si>
  <si>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</si>
  <si>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</si>
  <si>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</si>
  <si>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</si>
  <si>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</si>
  <si>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</si>
  <si>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</si>
  <si>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</si>
  <si>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</si>
  <si>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</si>
  <si>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</si>
  <si>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</si>
  <si>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</si>
  <si>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</si>
  <si>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</si>
  <si>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</si>
  <si>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</si>
  <si>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</si>
  <si>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</si>
  <si>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</si>
  <si>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</si>
  <si>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</si>
  <si>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</si>
  <si>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</si>
  <si>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</si>
  <si>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</si>
  <si>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</si>
  <si>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</si>
  <si>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</si>
  <si>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</si>
  <si>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</si>
  <si>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</si>
  <si>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</si>
  <si>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</si>
  <si>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</si>
  <si>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</si>
  <si>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</si>
  <si>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</si>
  <si>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</si>
  <si>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</si>
  <si>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</si>
  <si>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</si>
  <si>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</si>
  <si>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</si>
  <si>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</si>
  <si>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</si>
  <si>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</si>
  <si>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</si>
  <si>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</si>
  <si>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</si>
  <si>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</si>
  <si>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</si>
  <si>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</si>
  <si>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</si>
  <si>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</si>
  <si>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</si>
  <si>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</si>
  <si>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</si>
  <si>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</si>
  <si>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</si>
  <si>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</si>
  <si>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</si>
  <si>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</si>
  <si>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</si>
  <si>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</si>
  <si>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</si>
  <si>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</si>
  <si>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</si>
  <si>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</si>
  <si>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</si>
  <si>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</si>
  <si>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</si>
  <si>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</si>
  <si>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</si>
  <si>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</si>
  <si>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</si>
  <si>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</si>
  <si>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</si>
  <si>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</si>
  <si>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</si>
  <si>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</si>
  <si>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</si>
  <si>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</si>
  <si>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</si>
  <si>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</si>
  <si>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</si>
  <si>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</si>
  <si>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</si>
  <si>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</si>
  <si>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</si>
  <si>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</si>
  <si>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</si>
  <si>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</si>
  <si>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</si>
  <si>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</si>
  <si>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</si>
  <si>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</si>
  <si>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</si>
  <si>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</si>
  <si>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</si>
  <si>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</si>
  <si>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</si>
  <si>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</si>
  <si>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</si>
  <si>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</si>
  <si>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</si>
  <si>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</si>
  <si>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</si>
  <si>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</si>
  <si>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</si>
  <si>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</si>
  <si>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</si>
  <si>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</si>
  <si>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</si>
  <si>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</si>
  <si>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</si>
  <si>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</si>
  <si>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</si>
  <si>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</si>
  <si>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</si>
  <si>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</si>
  <si>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</si>
  <si>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</si>
  <si>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</si>
  <si>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</si>
  <si>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</si>
  <si>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</si>
  <si>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</si>
  <si>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</si>
  <si>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</si>
  <si>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</si>
  <si>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</si>
  <si>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</si>
  <si>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</si>
  <si>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</si>
  <si>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</si>
  <si>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</si>
  <si>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</si>
  <si>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</si>
  <si>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</si>
  <si>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</si>
  <si>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</si>
  <si>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</si>
  <si>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</si>
  <si>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</si>
  <si>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</si>
  <si>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</si>
  <si>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</si>
  <si>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</si>
  <si>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</si>
  <si>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</si>
  <si>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</si>
  <si>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</si>
  <si>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</si>
  <si>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</si>
  <si>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</si>
  <si>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</si>
  <si>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</si>
  <si>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</si>
  <si>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</si>
  <si>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</si>
  <si>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</si>
  <si>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</si>
  <si>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</si>
  <si>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</si>
  <si>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</si>
  <si>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</si>
  <si>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</si>
  <si>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</si>
  <si>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</si>
  <si>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</si>
  <si>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</si>
  <si>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</si>
  <si>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</si>
  <si>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</si>
  <si>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</si>
  <si>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</si>
  <si>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</si>
  <si>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</si>
  <si>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</si>
  <si>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</si>
  <si>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</si>
  <si>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</si>
  <si>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</si>
  <si>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</si>
  <si>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</si>
  <si>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</si>
  <si>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</si>
  <si>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</si>
  <si>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</si>
  <si>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</si>
  <si>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</si>
  <si>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</si>
  <si>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</si>
  <si>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</si>
  <si>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</si>
  <si>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</si>
  <si>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</si>
  <si>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</si>
  <si>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</si>
  <si>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</si>
  <si>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</si>
  <si>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</si>
  <si>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</si>
  <si>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</si>
  <si>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</si>
  <si>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</si>
  <si>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</si>
  <si>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</si>
  <si>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</si>
  <si>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</si>
  <si>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</si>
  <si>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</si>
  <si>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</si>
  <si>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</si>
  <si>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</si>
  <si>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</si>
  <si>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</si>
  <si>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</si>
  <si>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</si>
  <si>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</si>
  <si>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</si>
  <si>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</si>
  <si>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</si>
  <si>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</si>
  <si>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</si>
  <si>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</si>
  <si>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</si>
  <si>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</si>
  <si>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</si>
  <si>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</si>
  <si>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</si>
  <si>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</si>
  <si>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</si>
  <si>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</si>
  <si>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</si>
  <si>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</si>
  <si>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</si>
  <si>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</si>
  <si>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</si>
  <si>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</si>
  <si>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</si>
  <si>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</si>
  <si>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</si>
  <si>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</si>
  <si>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</si>
  <si>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</si>
  <si>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</si>
  <si>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</si>
  <si>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</si>
  <si>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</si>
  <si>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</si>
  <si>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</si>
  <si>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</si>
  <si>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</si>
  <si>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</si>
  <si>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</si>
  <si>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</si>
  <si>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</si>
  <si>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</si>
  <si>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</si>
  <si>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</si>
  <si>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</si>
  <si>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</si>
  <si>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</si>
  <si>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</si>
  <si>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</si>
  <si>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</si>
  <si>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</si>
  <si>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</si>
  <si>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</si>
  <si>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</si>
  <si>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</si>
  <si>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</si>
  <si>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</si>
  <si>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</si>
  <si>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</si>
  <si>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</si>
  <si>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</si>
  <si>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</si>
  <si>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</si>
  <si>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</si>
  <si>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</si>
  <si>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</si>
  <si>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</si>
  <si>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</si>
  <si>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</si>
  <si>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</si>
  <si>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</si>
  <si>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</si>
  <si>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</si>
  <si>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</si>
  <si>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</si>
  <si>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</si>
  <si>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</si>
  <si>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</si>
  <si>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</si>
  <si>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</si>
  <si>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</si>
  <si>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</si>
  <si>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</si>
  <si>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</si>
  <si>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</si>
  <si>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</si>
  <si>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</si>
  <si>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</si>
  <si>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</si>
  <si>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</si>
  <si>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</si>
  <si>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</si>
  <si>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</si>
  <si>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</si>
  <si>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</si>
  <si>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</si>
  <si>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</si>
  <si>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</si>
  <si>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</si>
  <si>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</si>
  <si>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</si>
  <si>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</si>
  <si>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</si>
  <si>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</si>
  <si>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</si>
  <si>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</si>
  <si>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</si>
  <si>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</si>
  <si>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</si>
  <si>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</si>
  <si>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</si>
  <si>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</si>
  <si>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</si>
  <si>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</si>
  <si>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</si>
  <si>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</si>
  <si>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</si>
  <si>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</si>
  <si>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</si>
  <si>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</si>
  <si>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</si>
  <si>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</si>
  <si>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</si>
  <si>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</si>
  <si>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</si>
  <si>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</si>
  <si>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</si>
  <si>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</si>
  <si>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</si>
  <si>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</si>
  <si>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</si>
  <si>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</si>
  <si>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</si>
  <si>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</si>
  <si>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</si>
  <si>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</si>
  <si>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</si>
  <si>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</si>
  <si>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</si>
  <si>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</si>
  <si>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</si>
  <si>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</si>
  <si>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</si>
  <si>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</si>
  <si>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</si>
  <si>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</si>
  <si>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</si>
  <si>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</si>
  <si>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</si>
  <si>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</si>
  <si>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</si>
  <si>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</si>
  <si>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</si>
  <si>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</si>
  <si>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</si>
  <si>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</si>
  <si>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</si>
  <si>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</si>
  <si>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</si>
  <si>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</si>
  <si>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</si>
  <si>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</si>
  <si>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</si>
  <si>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</si>
  <si>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</si>
  <si>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</si>
  <si>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</si>
  <si>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</si>
  <si>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</si>
  <si>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</si>
  <si>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</si>
  <si>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</si>
  <si>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</si>
  <si>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</si>
  <si>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</si>
  <si>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</si>
  <si>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</si>
  <si>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</si>
  <si>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</si>
  <si>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</si>
  <si>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</si>
  <si>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</si>
  <si>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</si>
  <si>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</si>
  <si>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</si>
  <si>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</si>
  <si>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</si>
  <si>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</si>
  <si>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</si>
  <si>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</si>
  <si>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</si>
  <si>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</si>
  <si>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</si>
  <si>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</si>
  <si>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</si>
  <si>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</si>
  <si>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</si>
  <si>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</si>
  <si>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</si>
  <si>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</si>
  <si>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</si>
  <si>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</si>
  <si>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</si>
  <si>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</si>
  <si>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</si>
  <si>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</si>
  <si>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</si>
  <si>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</si>
  <si>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</si>
  <si>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</si>
  <si>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</si>
  <si>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</si>
  <si>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</si>
  <si>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</si>
  <si>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</si>
  <si>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</si>
  <si>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</si>
  <si>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</si>
  <si>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</si>
  <si>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</si>
  <si>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</si>
  <si>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</si>
  <si>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</si>
  <si>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</si>
  <si>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</si>
  <si>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</si>
  <si>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</si>
  <si>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</si>
  <si>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</si>
  <si>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</si>
  <si>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</si>
  <si>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</si>
  <si>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</si>
  <si>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</si>
  <si>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</si>
  <si>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</si>
  <si>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</si>
  <si>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</si>
  <si>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</si>
  <si>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</si>
  <si>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</si>
  <si>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</si>
  <si>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</si>
  <si>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</si>
  <si>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</si>
  <si>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</si>
  <si>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</si>
  <si>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</si>
  <si>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</si>
  <si>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</si>
  <si>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</si>
  <si>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</si>
  <si>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</si>
  <si>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</si>
  <si>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</si>
  <si>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</si>
  <si>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</si>
  <si>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</si>
  <si>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</si>
  <si>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</si>
  <si>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</si>
  <si>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</si>
  <si>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</si>
  <si>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</si>
  <si>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</si>
  <si>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</si>
  <si>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</si>
  <si>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</si>
  <si>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</si>
  <si>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</si>
  <si>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</si>
  <si>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</si>
  <si>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</si>
  <si>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</si>
  <si>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</si>
  <si>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</si>
  <si>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</si>
  <si>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</si>
  <si>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</si>
  <si>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</si>
  <si>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</si>
  <si>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</si>
  <si>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</si>
  <si>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</si>
  <si>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</si>
  <si>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</si>
  <si>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</si>
  <si>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</si>
  <si>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</si>
  <si>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</si>
  <si>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</si>
  <si>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</si>
  <si>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</si>
  <si>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</si>
  <si>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</si>
  <si>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</si>
  <si>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</si>
  <si>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</si>
  <si>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</si>
  <si>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</si>
  <si>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</si>
  <si>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</si>
  <si>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</si>
  <si>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</si>
  <si>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</si>
  <si>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</si>
  <si>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</si>
  <si>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</si>
  <si>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</si>
  <si>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</si>
  <si>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</si>
  <si>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</si>
  <si>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</si>
  <si>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</si>
  <si>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</si>
  <si>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</si>
  <si>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</si>
  <si>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</si>
  <si>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</si>
  <si>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</si>
  <si>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</si>
  <si>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</si>
  <si>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</si>
  <si>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</si>
  <si>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</si>
  <si>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</si>
  <si>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</si>
  <si>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</si>
  <si>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</si>
  <si>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</si>
  <si>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</si>
  <si>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</si>
  <si>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</si>
  <si>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</si>
  <si>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</si>
  <si>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</si>
  <si>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</si>
  <si>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</si>
  <si>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</si>
  <si>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</si>
  <si>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</si>
  <si>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</si>
  <si>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</si>
  <si>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</si>
  <si>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</si>
  <si>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</si>
  <si>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</si>
  <si>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</si>
  <si>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</si>
  <si>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</si>
  <si>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</si>
  <si>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</si>
  <si>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</si>
  <si>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</si>
  <si>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</si>
  <si>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</si>
  <si>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</si>
  <si>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</si>
  <si>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</si>
  <si>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</si>
  <si>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</si>
  <si>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</si>
  <si>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</si>
  <si>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</si>
  <si>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</si>
  <si>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</si>
  <si>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</si>
  <si>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</si>
  <si>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</si>
  <si>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</si>
  <si>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</si>
  <si>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</si>
  <si>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</si>
  <si>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</si>
  <si>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</si>
  <si>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</si>
  <si>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</si>
  <si>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</si>
  <si>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</si>
  <si>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</si>
  <si>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</si>
  <si>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</si>
  <si>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</si>
  <si>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</si>
  <si>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</si>
  <si>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</si>
  <si>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</si>
  <si>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</si>
  <si>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</si>
  <si>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</si>
  <si>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</si>
  <si>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</si>
  <si>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</si>
  <si>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</si>
  <si>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</si>
  <si>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</si>
  <si>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</si>
  <si>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</si>
  <si>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</si>
  <si>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</si>
  <si>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</si>
  <si>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</si>
  <si>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</si>
  <si>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</si>
  <si>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</si>
  <si>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</si>
  <si>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</si>
  <si>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</si>
  <si>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</si>
  <si>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</si>
  <si>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</si>
  <si>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</si>
  <si>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</si>
  <si>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</si>
  <si>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</si>
  <si>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</si>
  <si>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</si>
  <si>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</si>
  <si>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</si>
  <si>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</si>
  <si>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</si>
  <si>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</si>
  <si>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</si>
  <si>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</si>
  <si>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</si>
  <si>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</si>
  <si>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</si>
  <si>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</si>
  <si>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</si>
  <si>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</si>
  <si>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</si>
  <si>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</si>
  <si>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</si>
  <si>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</si>
  <si>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</si>
  <si>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</si>
  <si>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</si>
  <si>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</si>
  <si>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</si>
  <si>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</si>
  <si>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</si>
  <si>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</si>
  <si>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</si>
  <si>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</si>
  <si>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</si>
  <si>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</si>
  <si>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</si>
  <si>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</si>
  <si>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</si>
  <si>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</si>
  <si>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</si>
  <si>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</si>
  <si>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</si>
  <si>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</si>
  <si>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</si>
  <si>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</si>
  <si>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</si>
  <si>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</si>
  <si>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</si>
  <si>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</si>
  <si>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</si>
  <si>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</si>
  <si>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</si>
  <si>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</si>
  <si>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</si>
  <si>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</si>
  <si>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</si>
  <si>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</si>
  <si>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</si>
  <si>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</si>
  <si>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</si>
  <si>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</si>
  <si>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</si>
  <si>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</si>
  <si>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</si>
  <si>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</si>
  <si>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</si>
  <si>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</si>
  <si>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</si>
  <si>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</si>
  <si>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</si>
  <si>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</si>
  <si>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</si>
  <si>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</si>
  <si>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</si>
  <si>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</si>
  <si>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</si>
  <si>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</si>
  <si>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</si>
  <si>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</si>
  <si>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</si>
  <si>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</si>
  <si>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</si>
  <si>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</si>
  <si>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</si>
  <si>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</si>
  <si>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</si>
  <si>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</si>
  <si>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</si>
  <si>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</si>
  <si>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</si>
  <si>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</si>
  <si>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</si>
  <si>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</si>
  <si>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</si>
  <si>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</si>
  <si>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</si>
  <si>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</si>
  <si>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</si>
  <si>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</si>
  <si>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</si>
  <si>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</si>
  <si>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</si>
  <si>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</si>
  <si>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</si>
  <si>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</si>
  <si>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</si>
  <si>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</si>
  <si>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</si>
  <si>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</si>
  <si>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</si>
  <si>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</si>
  <si>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</si>
  <si>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</si>
  <si>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</si>
  <si>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</si>
  <si>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</si>
  <si>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</si>
  <si>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</si>
  <si>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</si>
  <si>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</si>
  <si>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</si>
  <si>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</si>
  <si>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</si>
  <si>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</si>
  <si>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</si>
  <si>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</si>
  <si>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</si>
  <si>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</si>
  <si>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</si>
  <si>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</si>
  <si>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</si>
  <si>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</si>
  <si>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</si>
  <si>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</si>
  <si>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</si>
  <si>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</si>
  <si>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</si>
  <si>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</si>
  <si>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</si>
  <si>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</si>
  <si>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</si>
  <si>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</si>
  <si>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</si>
  <si>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</si>
  <si>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</si>
  <si>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</si>
  <si>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</si>
  <si>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</si>
  <si>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</si>
  <si>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</si>
  <si>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</si>
  <si>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</si>
  <si>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</si>
  <si>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</si>
  <si>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</si>
  <si>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</si>
  <si>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</si>
  <si>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</si>
  <si>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</si>
  <si>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</si>
  <si>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</si>
  <si>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</si>
  <si>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</si>
  <si>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</si>
  <si>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</si>
  <si>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</si>
  <si>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</si>
  <si>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</si>
  <si>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</si>
  <si>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</si>
  <si>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</si>
  <si>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</si>
  <si>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</si>
  <si>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</si>
  <si>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</si>
  <si>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</si>
  <si>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</si>
  <si>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</si>
  <si>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</si>
  <si>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</si>
  <si>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</si>
  <si>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</si>
  <si>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</si>
  <si>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</si>
  <si>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</si>
  <si>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</si>
  <si>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</si>
  <si>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</si>
  <si>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</si>
  <si>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</si>
  <si>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</si>
  <si>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</si>
  <si>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</si>
  <si>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</si>
  <si>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</si>
  <si>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</si>
  <si>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</si>
  <si>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</si>
  <si>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</si>
  <si>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</si>
  <si>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</si>
  <si>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</si>
  <si>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</si>
  <si>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</si>
  <si>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</si>
  <si>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</si>
  <si>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</si>
  <si>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</si>
  <si>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</si>
  <si>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</si>
  <si>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</si>
  <si>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</si>
  <si>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</si>
  <si>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</si>
  <si>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</si>
  <si>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</si>
  <si>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</si>
  <si>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</si>
  <si>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</si>
  <si>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</si>
  <si>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</si>
  <si>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</si>
  <si>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</si>
  <si>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</si>
  <si>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</si>
  <si>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</si>
  <si>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</si>
  <si>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</si>
  <si>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</si>
  <si>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</si>
  <si>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</si>
  <si>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</si>
  <si>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</si>
  <si>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</si>
  <si>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</si>
  <si>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</si>
  <si>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</si>
  <si>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</si>
  <si>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</si>
  <si>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</si>
  <si>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</si>
  <si>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</si>
  <si>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</si>
  <si>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</si>
  <si>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</si>
  <si>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</si>
  <si>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</si>
  <si>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</si>
  <si>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</si>
  <si>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</si>
  <si>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</si>
  <si>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</si>
  <si>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</si>
  <si>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</si>
  <si>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</si>
  <si>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</si>
  <si>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</si>
  <si>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</si>
  <si>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</si>
  <si>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</si>
  <si>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</si>
  <si>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</si>
  <si>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</si>
  <si>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</si>
  <si>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</si>
  <si>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</si>
  <si>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</si>
  <si>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</si>
  <si>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</si>
  <si>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</si>
  <si>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</si>
  <si>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</si>
  <si>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</si>
  <si>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</si>
  <si>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</si>
  <si>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</si>
  <si>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</si>
  <si>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</si>
  <si>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</si>
  <si>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</si>
  <si>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</si>
  <si>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</si>
  <si>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</si>
  <si>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</si>
  <si>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</si>
  <si>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</si>
  <si>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</si>
  <si>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</si>
  <si>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</si>
  <si>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</si>
  <si>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</si>
  <si>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</si>
  <si>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</si>
  <si>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</si>
  <si>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</si>
  <si>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</si>
  <si>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</si>
  <si>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</si>
  <si>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</si>
  <si>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</si>
  <si>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</si>
  <si>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</si>
  <si>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</si>
  <si>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</si>
  <si>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</si>
  <si>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</si>
  <si>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</si>
  <si>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</si>
  <si>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</si>
  <si>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</si>
  <si>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</si>
  <si>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</si>
  <si>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</si>
  <si>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</si>
  <si>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</si>
  <si>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</si>
  <si>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</si>
  <si>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</si>
  <si>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</si>
  <si>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</si>
  <si>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</si>
  <si>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</si>
  <si>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</si>
  <si>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</si>
  <si>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</si>
  <si>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</si>
  <si>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</si>
  <si>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</si>
  <si>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</si>
  <si>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</si>
  <si>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</si>
  <si>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</si>
  <si>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</si>
  <si>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</si>
  <si>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</si>
  <si>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</si>
  <si>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</si>
  <si>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</si>
  <si>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</si>
  <si>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</si>
  <si>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</si>
  <si>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</si>
  <si>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</si>
  <si>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</si>
  <si>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</si>
  <si>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</si>
  <si>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</si>
  <si>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</si>
  <si>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</si>
  <si>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</si>
  <si>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</si>
  <si>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</si>
  <si>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</si>
  <si>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</si>
  <si>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</si>
  <si>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</si>
  <si>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</si>
  <si>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</si>
  <si>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</si>
  <si>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</si>
  <si>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</si>
  <si>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</si>
  <si>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</si>
  <si>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</si>
  <si>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</si>
  <si>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</si>
  <si>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</si>
  <si>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</si>
  <si>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</si>
  <si>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</si>
  <si>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</si>
  <si>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</si>
  <si>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</si>
  <si>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</si>
  <si>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</si>
  <si>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</si>
  <si>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</si>
  <si>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</si>
  <si>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</si>
  <si>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</si>
  <si>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</si>
  <si>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</si>
  <si>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</si>
  <si>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</si>
  <si>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</si>
  <si>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</si>
  <si>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</si>
  <si>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</si>
  <si>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</si>
  <si>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</si>
  <si>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</si>
  <si>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</si>
  <si>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</si>
  <si>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</si>
  <si>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</si>
  <si>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</si>
  <si>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</si>
  <si>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</si>
  <si>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</si>
  <si>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</si>
  <si>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</si>
  <si>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</si>
  <si>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</si>
  <si>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</si>
  <si>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</si>
  <si>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</si>
  <si>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</si>
  <si>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</si>
  <si>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</si>
  <si>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</si>
  <si>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</si>
  <si>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</si>
  <si>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</si>
  <si>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</si>
  <si>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</si>
  <si>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</si>
  <si>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</si>
  <si>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</si>
  <si>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</si>
  <si>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</si>
  <si>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</si>
  <si>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</si>
  <si>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</si>
  <si>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</si>
  <si>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</si>
  <si>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</si>
  <si>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</si>
  <si>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</si>
  <si>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</si>
  <si>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</si>
  <si>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</si>
  <si>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</si>
  <si>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</si>
  <si>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</si>
  <si>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</si>
  <si>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</si>
  <si>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</si>
  <si>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</si>
  <si>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</si>
  <si>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</si>
  <si>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</si>
  <si>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</si>
  <si>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</si>
  <si>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</si>
  <si>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</si>
  <si>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</si>
  <si>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</si>
  <si>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</si>
  <si>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</si>
  <si>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</si>
  <si>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</si>
  <si>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</si>
  <si>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</si>
  <si>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</si>
  <si>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</si>
  <si>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</si>
  <si>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</si>
  <si>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</si>
  <si>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</si>
  <si>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</si>
  <si>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</si>
  <si>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</si>
  <si>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</si>
  <si>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</si>
  <si>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</si>
  <si>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</si>
  <si>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</si>
  <si>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</si>
  <si>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</si>
  <si>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</si>
  <si>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</si>
  <si>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</si>
  <si>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</si>
  <si>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</si>
  <si>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</si>
  <si>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</si>
  <si>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</si>
  <si>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</si>
  <si>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</si>
  <si>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</si>
  <si>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</si>
  <si>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</si>
  <si>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</si>
  <si>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</si>
  <si>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</si>
  <si>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</si>
  <si>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</si>
  <si>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</si>
  <si>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</si>
  <si>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</si>
  <si>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</si>
  <si>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</si>
  <si>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</si>
  <si>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</si>
  <si>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</si>
  <si>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</si>
  <si>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</si>
  <si>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</si>
  <si>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</si>
  <si>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</si>
  <si>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</si>
  <si>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</si>
  <si>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</si>
  <si>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</si>
  <si>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</si>
  <si>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</si>
  <si>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</si>
  <si>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</si>
  <si>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</si>
  <si>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</si>
  <si>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</si>
  <si>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</si>
  <si>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</si>
  <si>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</si>
  <si>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</si>
  <si>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</si>
  <si>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</si>
  <si>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</si>
  <si>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</si>
  <si>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</si>
  <si>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</si>
  <si>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</si>
  <si>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</si>
  <si>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</si>
  <si>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</si>
  <si>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</si>
  <si>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</si>
  <si>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</si>
  <si>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</si>
  <si>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</si>
  <si>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</si>
  <si>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</si>
  <si>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</si>
  <si>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</si>
  <si>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</si>
  <si>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</si>
  <si>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</si>
  <si>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</si>
  <si>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</si>
  <si>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</si>
  <si>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</si>
  <si>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</si>
  <si>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</si>
  <si>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</si>
  <si>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</si>
  <si>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</si>
  <si>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</si>
  <si>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</si>
  <si>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</si>
  <si>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</si>
  <si>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</si>
  <si>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</si>
  <si>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</si>
  <si>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</si>
  <si>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</si>
  <si>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</si>
  <si>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</si>
  <si>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</si>
  <si>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</si>
  <si>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</si>
  <si>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</si>
  <si>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</si>
  <si>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</si>
  <si>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</si>
  <si>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</si>
  <si>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</si>
  <si>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</si>
  <si>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</si>
  <si>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</si>
  <si>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</si>
  <si>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</si>
  <si>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</si>
  <si>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</si>
  <si>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</si>
  <si>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</si>
  <si>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</si>
  <si>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</si>
  <si>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</si>
  <si>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</si>
  <si>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</si>
  <si>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</si>
  <si>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</si>
  <si>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</si>
  <si>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</si>
  <si>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</si>
  <si>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</si>
  <si>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</si>
  <si>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</si>
  <si>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</si>
  <si>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</si>
  <si>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</si>
  <si>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</si>
  <si>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</si>
  <si>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</si>
  <si>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</si>
  <si>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</si>
  <si>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</si>
  <si>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</si>
  <si>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</si>
  <si>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</si>
  <si>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</si>
  <si>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</si>
  <si>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</si>
  <si>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</si>
  <si>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</si>
  <si>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</si>
  <si>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</si>
  <si>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</si>
  <si>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</si>
  <si>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</si>
  <si>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</si>
  <si>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</si>
  <si>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</si>
  <si>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</si>
  <si>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</si>
  <si>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</si>
  <si>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</si>
  <si>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</si>
  <si>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</si>
  <si>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</si>
  <si>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</si>
  <si>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</si>
  <si>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</si>
  <si>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</si>
  <si>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</si>
  <si>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</si>
  <si>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</si>
  <si>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</si>
  <si>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</si>
  <si>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</si>
  <si>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</si>
  <si>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</si>
  <si>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</si>
  <si>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</si>
  <si>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</si>
  <si>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</si>
  <si>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</si>
  <si>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</si>
  <si>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</si>
  <si>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</si>
  <si>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</si>
  <si>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</si>
  <si>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</si>
  <si>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</si>
  <si>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</si>
  <si>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</si>
  <si>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</si>
  <si>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</si>
  <si>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</si>
  <si>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</si>
  <si>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</si>
  <si>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</si>
  <si>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</si>
  <si>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</si>
  <si>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</si>
  <si>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</si>
  <si>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</si>
  <si>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</si>
  <si>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</si>
  <si>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</si>
  <si>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</si>
  <si>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</si>
  <si>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</si>
  <si>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</si>
  <si>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</si>
  <si>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</si>
  <si>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</si>
  <si>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</si>
  <si>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</si>
  <si>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</si>
  <si>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</si>
  <si>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</si>
  <si>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</si>
  <si>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</si>
  <si>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</si>
  <si>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</si>
  <si>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</si>
  <si>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</si>
  <si>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</si>
  <si>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</si>
  <si>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</si>
  <si>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</si>
  <si>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</si>
  <si>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</si>
  <si>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</si>
  <si>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</si>
  <si>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</si>
  <si>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</si>
  <si>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</si>
  <si>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</si>
  <si>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</si>
  <si>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</si>
  <si>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</si>
  <si>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</si>
  <si>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</si>
  <si>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</si>
  <si>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</si>
  <si>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</si>
  <si>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</si>
  <si>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</si>
  <si>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</si>
  <si>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</si>
  <si>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</si>
  <si>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</si>
  <si>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</si>
  <si>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</si>
  <si>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</si>
  <si>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</si>
  <si>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</si>
  <si>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</si>
  <si>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</si>
  <si>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</si>
  <si>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</si>
  <si>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</si>
  <si>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</si>
  <si>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</si>
  <si>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</si>
  <si>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</si>
  <si>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</si>
  <si>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</si>
  <si>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</si>
  <si>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</si>
  <si>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</si>
  <si>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</si>
  <si>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</si>
  <si>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</si>
  <si>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</si>
  <si>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</si>
  <si>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</si>
  <si>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</si>
  <si>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</si>
  <si>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</si>
  <si>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</si>
  <si>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</si>
  <si>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</si>
  <si>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</si>
  <si>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</si>
  <si>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</si>
  <si>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</si>
  <si>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</si>
  <si>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</si>
  <si>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</si>
  <si>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</si>
  <si>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</si>
  <si>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</si>
  <si>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</si>
  <si>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</si>
  <si>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</si>
  <si>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</si>
  <si>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</si>
  <si>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</si>
  <si>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</si>
  <si>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</si>
  <si>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</si>
  <si>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</si>
  <si>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</si>
  <si>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</si>
  <si>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</si>
  <si>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</si>
  <si>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</si>
  <si>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</si>
  <si>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</si>
  <si>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</si>
  <si>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</si>
  <si>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</si>
  <si>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</si>
  <si>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</si>
  <si>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</si>
  <si>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</si>
  <si>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</si>
  <si>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</si>
  <si>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</si>
  <si>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</si>
  <si>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</si>
  <si>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</si>
  <si>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</si>
  <si>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</si>
  <si>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</si>
  <si>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</si>
  <si>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</si>
  <si>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</si>
  <si>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</si>
  <si>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</si>
  <si>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</si>
  <si>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</si>
  <si>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</si>
  <si>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</si>
  <si>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</si>
  <si>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</si>
  <si>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</si>
  <si>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</si>
  <si>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</si>
  <si>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</si>
  <si>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</si>
  <si>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</si>
  <si>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</si>
  <si>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</si>
  <si>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</si>
  <si>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</si>
  <si>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</si>
  <si>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</si>
  <si>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</si>
  <si>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</si>
  <si>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</si>
  <si>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</si>
  <si>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</si>
  <si>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</si>
  <si>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</si>
  <si>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</si>
  <si>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</si>
  <si>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</si>
  <si>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</si>
  <si>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</si>
  <si>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</si>
  <si>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</si>
  <si>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</si>
  <si>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</si>
  <si>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</si>
  <si>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</si>
  <si>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</si>
  <si>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</si>
  <si>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</si>
  <si>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</si>
  <si>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</si>
  <si>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</si>
  <si>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</si>
  <si>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</si>
  <si>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</si>
  <si>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</si>
  <si>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</si>
  <si>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</si>
  <si>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</si>
  <si>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</si>
  <si>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</si>
  <si>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</si>
  <si>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</si>
  <si>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</si>
  <si>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</si>
  <si>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</si>
  <si>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</si>
  <si>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</si>
  <si>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</si>
  <si>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</si>
  <si>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</si>
  <si>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</si>
  <si>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</si>
  <si>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</si>
  <si>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</si>
  <si>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</si>
  <si>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</si>
  <si>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</si>
  <si>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</si>
  <si>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</si>
  <si>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</si>
  <si>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</si>
  <si>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</si>
  <si>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</si>
  <si>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</si>
  <si>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</si>
  <si>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</si>
  <si>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</si>
  <si>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</si>
  <si>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</si>
  <si>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</si>
  <si>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</si>
  <si>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</si>
  <si>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</si>
  <si>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</si>
  <si>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</si>
  <si>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</si>
  <si>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</si>
  <si>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</si>
  <si>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</si>
  <si>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</si>
  <si>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</si>
  <si>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</si>
  <si>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</si>
  <si>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</si>
  <si>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</si>
  <si>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</si>
  <si>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</si>
  <si>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</si>
  <si>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</si>
  <si>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</si>
  <si>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</si>
  <si>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</si>
  <si>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</si>
  <si>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</si>
  <si>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</si>
  <si>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</si>
  <si>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</si>
  <si>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</si>
  <si>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</si>
  <si>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</si>
  <si>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</si>
  <si>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</si>
  <si>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</si>
  <si>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</si>
  <si>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</si>
  <si>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</si>
  <si>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</si>
  <si>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</si>
  <si>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</si>
  <si>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</si>
  <si>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</si>
  <si>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</si>
  <si>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</si>
  <si>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</si>
  <si>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</si>
  <si>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</si>
  <si>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</si>
  <si>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</si>
  <si>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</si>
  <si>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</si>
  <si>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</si>
  <si>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</si>
  <si>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</si>
  <si>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</si>
  <si>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</si>
  <si>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</si>
  <si>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</si>
  <si>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</si>
  <si>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</si>
  <si>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</si>
  <si>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</si>
  <si>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</si>
  <si>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</si>
  <si>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</si>
  <si>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</si>
  <si>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</si>
  <si>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</si>
  <si>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</si>
  <si>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</si>
  <si>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</si>
  <si>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</si>
  <si>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</si>
  <si>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</si>
  <si>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</si>
  <si>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</si>
  <si>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</si>
  <si>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</si>
  <si>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</si>
  <si>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</si>
  <si>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</si>
  <si>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</si>
  <si>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</si>
  <si>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</si>
  <si>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</si>
  <si>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</si>
  <si>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</si>
  <si>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</si>
  <si>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</si>
  <si>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</si>
  <si>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</si>
  <si>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</si>
  <si>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</si>
  <si>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</si>
  <si>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</si>
  <si>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</si>
  <si>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</si>
  <si>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</si>
  <si>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</si>
  <si>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</si>
  <si>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</si>
  <si>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</si>
  <si>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</si>
  <si>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</si>
  <si>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</si>
  <si>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</si>
  <si>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</si>
  <si>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</si>
  <si>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</si>
  <si>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</si>
  <si>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</si>
  <si>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</si>
  <si>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</si>
  <si>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</si>
  <si>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</si>
  <si>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</si>
  <si>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</si>
  <si>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</si>
  <si>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</si>
  <si>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</si>
  <si>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</si>
  <si>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</si>
  <si>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</si>
  <si>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</si>
  <si>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</si>
  <si>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</si>
  <si>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</si>
  <si>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</si>
  <si>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</si>
  <si>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</si>
  <si>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</si>
  <si>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</si>
  <si>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</si>
  <si>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</si>
  <si>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</si>
  <si>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</si>
  <si>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</si>
  <si>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</si>
  <si>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</si>
  <si>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</si>
  <si>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</si>
  <si>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</si>
  <si>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</si>
  <si>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</si>
  <si>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</si>
  <si>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</si>
  <si>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</si>
  <si>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</si>
  <si>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</si>
  <si>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</si>
  <si>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</si>
  <si>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</si>
  <si>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</si>
  <si>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</si>
  <si>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</si>
  <si>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</si>
  <si>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</si>
  <si>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</si>
  <si>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</si>
  <si>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</si>
  <si>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</si>
  <si>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</si>
  <si>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</si>
  <si>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</si>
  <si>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</si>
  <si>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</si>
  <si>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</si>
  <si>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</si>
  <si>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</si>
  <si>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</si>
  <si>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</si>
  <si>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</si>
  <si>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</si>
  <si>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</si>
  <si>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</si>
  <si>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</si>
  <si>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</si>
  <si>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</si>
  <si>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</si>
  <si>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</si>
  <si>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</si>
  <si>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</si>
  <si>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</si>
  <si>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</si>
  <si>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</si>
  <si>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</si>
  <si>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</si>
  <si>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</si>
  <si>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</si>
  <si>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</si>
  <si>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</si>
  <si>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</si>
  <si>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</si>
  <si>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</si>
  <si>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</si>
  <si>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</si>
  <si>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</si>
  <si>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</si>
  <si>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</si>
  <si>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</si>
  <si>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</si>
  <si>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</si>
  <si>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</si>
  <si>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</si>
  <si>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</si>
  <si>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</si>
  <si>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</si>
  <si>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</si>
  <si>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</si>
  <si>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</si>
  <si>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</si>
  <si>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</si>
  <si>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</si>
  <si>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</si>
  <si>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</si>
  <si>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</si>
  <si>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</si>
  <si>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</si>
  <si>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</si>
  <si>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</si>
  <si>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</si>
  <si>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</si>
  <si>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</si>
  <si>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</si>
  <si>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</si>
  <si>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</si>
  <si>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</si>
  <si>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</si>
  <si>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</si>
  <si>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</si>
  <si>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</si>
  <si>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</si>
  <si>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</si>
  <si>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</si>
  <si>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</si>
  <si>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</si>
  <si>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</si>
  <si>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</si>
  <si>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</si>
  <si>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</si>
  <si>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</si>
  <si>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</si>
  <si>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</si>
  <si>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</si>
  <si>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</si>
  <si>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</si>
  <si>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</si>
  <si>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</si>
  <si>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</si>
  <si>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</si>
  <si>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</si>
  <si>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</si>
  <si>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</si>
  <si>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</si>
  <si>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</si>
  <si>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</si>
  <si>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</si>
  <si>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</si>
  <si>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</si>
  <si>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</si>
  <si>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</si>
  <si>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</si>
  <si>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</si>
  <si>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</si>
  <si>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</si>
  <si>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</si>
  <si>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</si>
  <si>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</si>
  <si>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</si>
  <si>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</si>
  <si>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</si>
  <si>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</si>
  <si>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</si>
  <si>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</si>
  <si>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</si>
  <si>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</si>
  <si>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</si>
  <si>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</si>
  <si>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</si>
  <si>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</si>
  <si>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</si>
  <si>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</si>
  <si>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</si>
  <si>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</si>
  <si>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</si>
  <si>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</si>
  <si>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</si>
  <si>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</si>
  <si>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</si>
  <si>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</si>
  <si>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</si>
  <si>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</si>
  <si>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</si>
  <si>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</si>
  <si>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</si>
  <si>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</si>
  <si>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</si>
  <si>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</si>
  <si>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</si>
  <si>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</si>
  <si>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</si>
  <si>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</si>
  <si>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</si>
  <si>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</si>
  <si>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</si>
  <si>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</si>
  <si>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</si>
  <si>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</si>
  <si>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</si>
  <si>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</si>
  <si>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</si>
  <si>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</si>
  <si>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</si>
  <si>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</si>
  <si>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</si>
  <si>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</si>
  <si>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</si>
  <si>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</si>
  <si>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</si>
  <si>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</si>
  <si>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</si>
  <si>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</si>
  <si>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</si>
  <si>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</si>
  <si>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</si>
  <si>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</si>
  <si>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</si>
  <si>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</si>
  <si>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</si>
  <si>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</si>
  <si>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</si>
  <si>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</si>
  <si>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</si>
  <si>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</si>
  <si>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</si>
  <si>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</si>
  <si>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</si>
  <si>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</si>
  <si>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</si>
  <si>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</si>
  <si>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</si>
  <si>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</si>
  <si>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</si>
  <si>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</si>
  <si>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</si>
  <si>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</si>
  <si>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</si>
  <si>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</si>
  <si>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</si>
  <si>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</si>
  <si>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</si>
  <si>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</si>
  <si>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</si>
  <si>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</si>
  <si>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</si>
  <si>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</si>
  <si>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</si>
  <si>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</si>
  <si>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</si>
  <si>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</si>
  <si>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</si>
  <si>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</si>
  <si>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</si>
  <si>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</si>
  <si>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</si>
  <si>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</si>
  <si>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</si>
  <si>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</si>
  <si>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</si>
  <si>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</si>
  <si>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</si>
  <si>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</si>
  <si>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</si>
  <si>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</si>
  <si>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</si>
  <si>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</si>
  <si>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</si>
  <si>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</si>
  <si>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</si>
  <si>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</si>
  <si>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</si>
  <si>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</si>
  <si>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</si>
  <si>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</si>
  <si>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</si>
  <si>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</si>
  <si>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</si>
  <si>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</si>
  <si>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</si>
  <si>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</si>
  <si>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</si>
  <si>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</si>
  <si>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</si>
  <si>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</si>
  <si>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</si>
  <si>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</si>
  <si>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</si>
  <si>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</si>
  <si>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</si>
  <si>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</si>
  <si>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</si>
  <si>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</si>
  <si>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</si>
  <si>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</si>
  <si>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</si>
  <si>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</si>
  <si>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</si>
  <si>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</si>
  <si>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</si>
  <si>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</si>
  <si>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</si>
  <si>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</si>
  <si>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</si>
  <si>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</si>
  <si>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</si>
  <si>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</si>
  <si>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</si>
  <si>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</si>
  <si>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</si>
  <si>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</si>
  <si>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</si>
  <si>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</si>
  <si>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</si>
  <si>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</si>
  <si>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</si>
  <si>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</si>
  <si>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</si>
  <si>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</si>
  <si>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</si>
  <si>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</si>
  <si>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</si>
  <si>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</si>
  <si>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</si>
  <si>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</si>
  <si>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</si>
  <si>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</si>
  <si>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</si>
  <si>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</si>
  <si>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</si>
  <si>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</si>
  <si>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</si>
  <si>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</si>
  <si>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</si>
  <si>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</si>
  <si>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</si>
  <si>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</si>
  <si>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</si>
  <si>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</si>
  <si>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</si>
  <si>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</si>
  <si>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</si>
  <si>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</si>
  <si>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</si>
  <si>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</si>
  <si>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</si>
  <si>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</si>
  <si>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</si>
  <si>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</si>
  <si>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</si>
  <si>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</si>
  <si>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</si>
  <si>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</si>
  <si>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</si>
  <si>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</si>
  <si>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</si>
  <si>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</si>
  <si>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</si>
  <si>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</si>
  <si>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</si>
  <si>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</si>
  <si>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</si>
  <si>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</si>
  <si>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</si>
  <si>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</si>
  <si>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</si>
  <si>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</si>
  <si>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</si>
  <si>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</si>
  <si>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</si>
  <si>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</si>
  <si>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</si>
  <si>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</si>
  <si>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</si>
  <si>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</si>
  <si>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</si>
  <si>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</si>
  <si>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</si>
  <si>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</si>
  <si>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</si>
  <si>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</si>
  <si>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</si>
  <si>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</si>
  <si>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</si>
  <si>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</si>
  <si>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</si>
  <si>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</si>
  <si>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</si>
  <si>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</si>
  <si>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</si>
  <si>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</si>
  <si>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</si>
  <si>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</si>
  <si>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</si>
  <si>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</si>
  <si>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</si>
  <si>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</si>
  <si>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</si>
  <si>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</si>
  <si>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</si>
  <si>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</si>
  <si>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</si>
  <si>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</si>
  <si>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</si>
  <si>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</si>
  <si>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</si>
  <si>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</si>
  <si>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</si>
  <si>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</si>
  <si>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</si>
  <si>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</si>
  <si>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</si>
  <si>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</si>
  <si>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</si>
  <si>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</si>
  <si>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</si>
  <si>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</si>
  <si>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</si>
  <si>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</si>
  <si>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</si>
  <si>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</si>
  <si>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</si>
  <si>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</si>
  <si>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</si>
  <si>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</si>
  <si>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</si>
  <si>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</si>
  <si>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</si>
  <si>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</si>
  <si>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</si>
  <si>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</si>
  <si>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</si>
  <si>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</si>
  <si>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</si>
  <si>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</si>
  <si>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</si>
  <si>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</si>
  <si>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</si>
  <si>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</si>
  <si>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</si>
  <si>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</si>
  <si>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</si>
  <si>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</si>
  <si>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</si>
  <si>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</si>
  <si>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</si>
  <si>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</si>
  <si>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</si>
  <si>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</si>
  <si>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</si>
  <si>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</si>
  <si>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</si>
  <si>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</si>
  <si>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</si>
  <si>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</si>
  <si>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</si>
  <si>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</si>
  <si>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</si>
  <si>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</si>
  <si>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</si>
  <si>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</si>
  <si>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</si>
  <si>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</si>
  <si>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</si>
  <si>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</si>
  <si>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</si>
  <si>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</si>
  <si>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</si>
  <si>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</si>
  <si>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</si>
  <si>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</si>
  <si>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</si>
  <si>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</si>
  <si>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</si>
  <si>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</si>
  <si>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</si>
  <si>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</si>
  <si>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</si>
  <si>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</si>
  <si>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</si>
  <si>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</si>
  <si>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</si>
  <si>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</si>
  <si>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</si>
  <si>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</si>
  <si>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</si>
  <si>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</si>
  <si>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</si>
  <si>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</si>
  <si>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</si>
  <si>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</si>
  <si>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</si>
  <si>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</si>
  <si>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</si>
  <si>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</si>
  <si>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</si>
  <si>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</si>
  <si>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</si>
  <si>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</si>
  <si>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</si>
  <si>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</si>
  <si>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</si>
  <si>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</si>
  <si>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</si>
  <si>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</si>
  <si>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</si>
  <si>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</si>
  <si>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</si>
  <si>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</si>
  <si>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</si>
  <si>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</si>
  <si>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</si>
  <si>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</si>
  <si>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</si>
  <si>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</si>
  <si>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</si>
  <si>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</si>
  <si>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</si>
  <si>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</si>
  <si>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</si>
  <si>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</si>
  <si>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</si>
  <si>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</si>
  <si>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</si>
  <si>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</si>
  <si>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</si>
  <si>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</si>
  <si>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</si>
  <si>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</si>
  <si>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</si>
  <si>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</si>
  <si>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</si>
  <si>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</si>
  <si>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</si>
  <si>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</si>
  <si>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</si>
  <si>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</si>
  <si>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</si>
  <si>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</si>
  <si>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</si>
  <si>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</si>
  <si>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</si>
  <si>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</si>
  <si>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</si>
  <si>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</si>
  <si>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</si>
  <si>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</si>
  <si>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</si>
  <si>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</si>
  <si>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</si>
  <si>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</si>
  <si>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</si>
  <si>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</si>
  <si>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</si>
  <si>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</si>
  <si>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</si>
  <si>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</si>
  <si>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</si>
  <si>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</si>
  <si>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</si>
  <si>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</si>
  <si>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</si>
  <si>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</si>
  <si>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</si>
  <si>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</si>
  <si>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</si>
  <si>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</si>
  <si>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</si>
  <si>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</si>
  <si>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</si>
  <si>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</si>
  <si>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</si>
  <si>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</si>
  <si>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</si>
  <si>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</si>
  <si>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</si>
  <si>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</si>
  <si>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</si>
  <si>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</si>
  <si>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</si>
  <si>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</si>
  <si>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</si>
  <si>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</si>
  <si>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</si>
  <si>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</si>
  <si>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</si>
  <si>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</si>
  <si>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</si>
  <si>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</si>
  <si>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</si>
  <si>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</si>
  <si>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</si>
  <si>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</si>
  <si>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</si>
  <si>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</si>
  <si>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</si>
  <si>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</si>
  <si>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</si>
  <si>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</si>
  <si>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</si>
  <si>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</si>
  <si>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</si>
  <si>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</si>
  <si>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</si>
  <si>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</si>
  <si>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</si>
  <si>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</si>
  <si>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</si>
  <si>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</si>
  <si>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</si>
  <si>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</si>
  <si>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</si>
  <si>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</si>
  <si>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</si>
  <si>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</si>
  <si>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</si>
  <si>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</si>
  <si>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</si>
  <si>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</si>
  <si>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</si>
  <si>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</si>
  <si>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</si>
  <si>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</si>
  <si>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</si>
  <si>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</si>
  <si>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</si>
  <si>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</si>
  <si>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</si>
  <si>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</si>
  <si>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</si>
  <si>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</si>
  <si>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</si>
  <si>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</si>
  <si>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</si>
  <si>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</si>
  <si>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</si>
  <si>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</si>
  <si>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</si>
  <si>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</si>
  <si>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</si>
  <si>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</si>
  <si>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</si>
  <si>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</si>
  <si>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</si>
  <si>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</si>
  <si>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</si>
  <si>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</si>
  <si>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</si>
  <si>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</si>
  <si>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</si>
  <si>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</si>
  <si>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</si>
  <si>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</si>
  <si>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</si>
  <si>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</si>
  <si>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</si>
  <si>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</si>
  <si>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</si>
  <si>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</si>
  <si>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</si>
  <si>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</si>
  <si>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</si>
  <si>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</si>
  <si>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</si>
  <si>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</si>
  <si>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</si>
  <si>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</si>
  <si>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</si>
  <si>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</si>
  <si>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</si>
  <si>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</si>
  <si>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</si>
  <si>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</si>
  <si>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</si>
  <si>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</si>
  <si>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</si>
  <si>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</si>
  <si>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</si>
  <si>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</si>
  <si>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</si>
  <si>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</si>
  <si>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</si>
  <si>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</si>
  <si>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</si>
  <si>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</si>
  <si>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</si>
  <si>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</si>
  <si>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</si>
  <si>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</si>
  <si>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</si>
  <si>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</si>
  <si>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</si>
  <si>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</si>
  <si>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</si>
  <si>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</si>
  <si>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</si>
  <si>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</si>
  <si>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</si>
  <si>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</si>
  <si>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</si>
  <si>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</si>
  <si>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</si>
  <si>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</si>
  <si>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</si>
  <si>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</si>
  <si>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</si>
  <si>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</si>
  <si>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</si>
  <si>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</si>
  <si>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</si>
  <si>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</si>
  <si>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</si>
  <si>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</si>
  <si>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</si>
  <si>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</si>
  <si>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</si>
  <si>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</si>
  <si>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</si>
  <si>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</si>
  <si>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</si>
  <si>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</si>
  <si>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</si>
  <si>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</si>
  <si>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</si>
  <si>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</si>
  <si>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</si>
  <si>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</si>
  <si>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</si>
  <si>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</si>
  <si>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</si>
  <si>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</si>
  <si>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</si>
  <si>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</si>
  <si>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</si>
  <si>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</si>
  <si>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</si>
  <si>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</si>
  <si>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</si>
  <si>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</si>
  <si>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</si>
  <si>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</si>
  <si>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</si>
  <si>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</si>
  <si>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</si>
  <si>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</si>
  <si>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</si>
  <si>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</si>
  <si>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</si>
  <si>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</si>
  <si>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</si>
  <si>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</si>
  <si>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</si>
  <si>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</si>
  <si>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</si>
  <si>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</si>
  <si>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</si>
  <si>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</si>
  <si>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</si>
  <si>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</si>
  <si>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</si>
  <si>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</si>
  <si>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</si>
  <si>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</si>
  <si>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</si>
  <si>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</si>
  <si>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</si>
  <si>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</si>
  <si>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</si>
  <si>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</si>
  <si>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</si>
  <si>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</si>
  <si>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</si>
  <si>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</si>
  <si>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</si>
  <si>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</si>
  <si>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</si>
  <si>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</si>
  <si>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</si>
  <si>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</si>
  <si>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</si>
  <si>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</si>
  <si>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</si>
  <si>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</si>
  <si>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</si>
  <si>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</si>
  <si>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</si>
  <si>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</si>
  <si>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</si>
  <si>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</si>
  <si>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</si>
  <si>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</si>
  <si>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</si>
  <si>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</si>
  <si>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</si>
  <si>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</si>
  <si>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</si>
  <si>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</si>
  <si>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</si>
  <si>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</si>
  <si>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</si>
  <si>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</si>
  <si>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</si>
  <si>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</si>
  <si>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</si>
  <si>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</si>
  <si>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</si>
  <si>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</si>
  <si>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</si>
  <si>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</si>
  <si>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</si>
  <si>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</si>
  <si>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</si>
  <si>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</si>
  <si>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</si>
  <si>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</si>
  <si>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</si>
  <si>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</si>
  <si>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</si>
  <si>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</si>
  <si>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</si>
  <si>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</si>
  <si>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</si>
  <si>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</si>
  <si>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</si>
  <si>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</si>
  <si>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</si>
  <si>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</si>
  <si>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</si>
  <si>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</si>
  <si>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</si>
  <si>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</si>
  <si>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</si>
  <si>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</si>
  <si>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</si>
  <si>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</si>
  <si>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</si>
  <si>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</si>
  <si>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</si>
  <si>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</si>
  <si>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</si>
  <si>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</si>
  <si>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</si>
  <si>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</si>
  <si>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</si>
  <si>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</si>
  <si>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</si>
  <si>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</si>
  <si>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</si>
  <si>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</si>
  <si>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</si>
  <si>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</si>
  <si>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</si>
  <si>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</si>
  <si>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</si>
  <si>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</si>
  <si>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</si>
  <si>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</si>
  <si>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</si>
  <si>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</si>
  <si>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</si>
  <si>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</si>
  <si>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</si>
  <si>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</si>
  <si>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</si>
  <si>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</si>
  <si>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</si>
  <si>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</si>
  <si>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</si>
  <si>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</si>
  <si>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</si>
  <si>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</si>
  <si>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</si>
  <si>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</si>
  <si>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</si>
  <si>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</si>
  <si>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</si>
  <si>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</si>
  <si>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</si>
  <si>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</si>
  <si>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</si>
  <si>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</si>
  <si>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</si>
  <si>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</si>
  <si>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</si>
  <si>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</si>
  <si>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</si>
  <si>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</si>
  <si>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</si>
  <si>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</si>
  <si>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</si>
  <si>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</si>
  <si>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</si>
  <si>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</si>
  <si>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</si>
  <si>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</si>
  <si>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</si>
  <si>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</si>
  <si>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</si>
  <si>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</si>
  <si>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</si>
  <si>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</si>
  <si>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</si>
  <si>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</si>
  <si>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</si>
  <si>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</si>
  <si>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</si>
  <si>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</si>
  <si>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</si>
  <si>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</si>
  <si>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</si>
  <si>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</si>
  <si>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</si>
  <si>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</si>
  <si>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</si>
  <si>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</si>
  <si>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</si>
  <si>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</si>
  <si>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</si>
  <si>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</si>
  <si>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</si>
  <si>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</si>
  <si>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</si>
  <si>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</si>
  <si>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</si>
  <si>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</si>
  <si>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</si>
  <si>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</si>
  <si>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</si>
  <si>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</si>
  <si>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</si>
  <si>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</si>
  <si>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</si>
  <si>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</si>
  <si>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</si>
  <si>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</si>
  <si>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</si>
  <si>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</si>
  <si>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</si>
  <si>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</si>
  <si>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</si>
  <si>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</si>
  <si>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</si>
  <si>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</si>
  <si>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</si>
  <si>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</si>
  <si>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</si>
  <si>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</si>
  <si>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</si>
  <si>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</si>
  <si>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</si>
  <si>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</si>
  <si>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</si>
  <si>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</si>
  <si>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</si>
  <si>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</si>
  <si>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</si>
  <si>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</si>
  <si>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</si>
  <si>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</si>
  <si>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</si>
  <si>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</si>
  <si>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</si>
  <si>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</si>
  <si>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</si>
  <si>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</si>
  <si>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</si>
  <si>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</si>
  <si>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</si>
  <si>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</si>
  <si>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</si>
  <si>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</si>
  <si>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</si>
  <si>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</si>
  <si>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</si>
  <si>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</si>
  <si>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</si>
  <si>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</si>
  <si>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</si>
  <si>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</si>
  <si>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</si>
  <si>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</si>
  <si>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</si>
  <si>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</si>
  <si>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</si>
  <si>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</si>
  <si>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</si>
  <si>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</si>
  <si>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</si>
  <si>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</si>
  <si>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</si>
  <si>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</si>
  <si>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</si>
  <si>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</si>
  <si>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</si>
  <si>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</si>
  <si>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</si>
  <si>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</si>
  <si>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</si>
  <si>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</si>
  <si>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</si>
  <si>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</si>
  <si>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</si>
  <si>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</si>
  <si>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</si>
  <si>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</si>
  <si>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</si>
  <si>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</si>
  <si>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</si>
  <si>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</si>
  <si>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</si>
  <si>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</si>
  <si>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</si>
  <si>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</si>
  <si>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</si>
  <si>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</si>
  <si>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</si>
  <si>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</si>
  <si>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</si>
  <si>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</si>
  <si>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</si>
  <si>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</si>
  <si>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</si>
  <si>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</si>
  <si>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</si>
  <si>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</si>
  <si>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</si>
  <si>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</si>
  <si>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</si>
  <si>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</si>
  <si>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</si>
  <si>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</si>
  <si>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</si>
  <si>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</si>
  <si>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</si>
  <si>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</si>
  <si>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</si>
  <si>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</si>
  <si>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</si>
  <si>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</si>
  <si>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</si>
  <si>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</si>
  <si>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</si>
  <si>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</si>
  <si>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</si>
  <si>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</si>
  <si>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</si>
  <si>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</si>
  <si>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</si>
  <si>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</si>
  <si>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</si>
  <si>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</si>
  <si>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</si>
  <si>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</si>
  <si>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</si>
  <si>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</si>
  <si>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</si>
  <si>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</si>
  <si>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</si>
  <si>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</si>
  <si>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</si>
  <si>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</si>
  <si>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</si>
  <si>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</si>
  <si>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</si>
  <si>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</si>
  <si>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</si>
  <si>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</si>
  <si>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</si>
  <si>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</si>
  <si>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</si>
  <si>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</si>
  <si>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</si>
  <si>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</si>
  <si>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</si>
  <si>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</si>
  <si>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</si>
  <si>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</si>
  <si>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</si>
  <si>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</si>
  <si>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</si>
  <si>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</si>
  <si>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</si>
  <si>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</si>
  <si>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</si>
  <si>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</si>
  <si>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</si>
  <si>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</si>
  <si>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</si>
  <si>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</si>
  <si>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</si>
  <si>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</si>
  <si>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</si>
  <si>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</si>
  <si>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</si>
  <si>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</si>
  <si>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</si>
  <si>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</si>
  <si>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</si>
  <si>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</si>
  <si>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</si>
  <si>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</si>
  <si>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</si>
  <si>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</si>
  <si>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</si>
  <si>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</si>
  <si>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</si>
  <si>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</si>
  <si>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</si>
  <si>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</si>
  <si>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</si>
  <si>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</si>
  <si>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</si>
  <si>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</si>
  <si>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</si>
  <si>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</si>
  <si>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</si>
  <si>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</si>
  <si>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</si>
  <si>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</si>
  <si>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</si>
  <si>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</si>
  <si>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</si>
  <si>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</si>
  <si>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</si>
  <si>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</si>
  <si>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</si>
  <si>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</si>
  <si>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</si>
  <si>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</si>
  <si>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</si>
  <si>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</si>
  <si>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</si>
  <si>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</si>
  <si>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</si>
  <si>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</si>
  <si>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</si>
  <si>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</si>
  <si>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</si>
  <si>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</si>
  <si>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</si>
  <si>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</si>
  <si>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</si>
  <si>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</si>
  <si>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</si>
  <si>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</si>
  <si>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</si>
  <si>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</si>
  <si>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</si>
  <si>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</si>
  <si>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</si>
  <si>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</si>
  <si>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</si>
  <si>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</si>
  <si>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</si>
  <si>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</si>
  <si>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</si>
  <si>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</si>
  <si>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</si>
  <si>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</si>
  <si>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</si>
  <si>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</si>
  <si>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</si>
  <si>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</si>
  <si>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</si>
  <si>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</si>
  <si>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</si>
  <si>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</si>
  <si>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</si>
  <si>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</si>
  <si>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</si>
  <si>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</si>
  <si>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</si>
  <si>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</si>
  <si>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</si>
  <si>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</si>
  <si>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</si>
  <si>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</si>
  <si>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</si>
  <si>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</si>
  <si>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</si>
  <si>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</si>
  <si>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</si>
  <si>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</si>
  <si>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</si>
  <si>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</si>
  <si>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</si>
  <si>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</si>
  <si>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</si>
  <si>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</si>
  <si>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</si>
  <si>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</si>
  <si>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</si>
  <si>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</si>
  <si>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</si>
  <si>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</si>
  <si>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</si>
  <si>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</si>
  <si>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</si>
  <si>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</si>
  <si>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</si>
  <si>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</si>
  <si>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</si>
  <si>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</si>
  <si>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</si>
  <si>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</si>
  <si>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</si>
  <si>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</si>
  <si>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</si>
  <si>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</si>
  <si>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</si>
  <si>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</si>
  <si>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</si>
  <si>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</si>
  <si>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</si>
  <si>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</si>
  <si>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</si>
  <si>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</si>
  <si>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</si>
  <si>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</si>
  <si>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</si>
  <si>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</si>
  <si>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</si>
  <si>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</si>
  <si>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</si>
  <si>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</si>
  <si>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</si>
  <si>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</si>
  <si>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</si>
  <si>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</si>
  <si>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</si>
  <si>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</si>
  <si>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</si>
  <si>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</si>
  <si>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</si>
  <si>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</si>
  <si>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</si>
  <si>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</si>
  <si>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</si>
  <si>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</si>
  <si>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</si>
  <si>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</si>
  <si>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</si>
  <si>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</si>
  <si>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</si>
  <si>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</si>
  <si>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</si>
  <si>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</si>
  <si>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</si>
  <si>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</si>
  <si>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</si>
  <si>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</si>
  <si>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</si>
  <si>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</si>
  <si>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</si>
  <si>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</si>
  <si>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</si>
  <si>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</si>
  <si>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</si>
  <si>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</si>
  <si>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</si>
  <si>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</si>
  <si>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</si>
  <si>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</si>
  <si>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</si>
  <si>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</si>
  <si>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</si>
  <si>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</si>
  <si>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</si>
  <si>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</si>
  <si>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</si>
  <si>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</si>
  <si>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</si>
  <si>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</si>
  <si>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</si>
  <si>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</si>
  <si>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</si>
  <si>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</si>
  <si>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</si>
  <si>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</si>
  <si>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</si>
  <si>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</si>
  <si>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</si>
  <si>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</si>
  <si>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</si>
  <si>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</si>
  <si>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</si>
  <si>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</si>
  <si>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</si>
  <si>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</si>
  <si>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</si>
  <si>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</si>
  <si>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</si>
  <si>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</si>
  <si>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</si>
  <si>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</si>
  <si>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</si>
  <si>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</si>
  <si>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</si>
  <si>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</si>
  <si>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</si>
  <si>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</si>
  <si>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</si>
  <si>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</si>
  <si>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</si>
  <si>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</si>
  <si>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</si>
  <si>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</si>
  <si>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</si>
  <si>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</si>
  <si>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</si>
  <si>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</si>
  <si>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</si>
  <si>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</si>
  <si>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</si>
  <si>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</si>
  <si>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</si>
  <si>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</si>
  <si>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</si>
  <si>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</si>
  <si>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</si>
  <si>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</si>
  <si>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</si>
  <si>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</si>
  <si>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</si>
  <si>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</si>
  <si>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</si>
  <si>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</si>
  <si>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</si>
  <si>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</si>
  <si>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</si>
  <si>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</si>
  <si>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</si>
  <si>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</si>
  <si>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</si>
  <si>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</si>
  <si>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</si>
  <si>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</si>
  <si>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</si>
  <si>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</si>
  <si>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</si>
  <si>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</si>
  <si>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</si>
  <si>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</si>
  <si>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</si>
  <si>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</si>
  <si>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</si>
  <si>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</si>
  <si>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</si>
  <si>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</si>
  <si>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</si>
  <si>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</si>
  <si>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</si>
  <si>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</si>
  <si>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</si>
  <si>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</si>
  <si>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</si>
  <si>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</si>
  <si>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</si>
  <si>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</si>
  <si>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</si>
  <si>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</si>
  <si>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</si>
  <si>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</si>
  <si>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</si>
  <si>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</si>
  <si>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</si>
  <si>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</si>
  <si>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</si>
  <si>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</si>
  <si>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</si>
  <si>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</si>
  <si>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</si>
  <si>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</si>
  <si>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</si>
  <si>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</si>
  <si>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</si>
  <si>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</si>
  <si>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</si>
  <si>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</si>
  <si>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</si>
  <si>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</si>
  <si>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</si>
  <si>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</si>
  <si>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</si>
  <si>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</si>
  <si>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</si>
  <si>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</si>
  <si>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</si>
  <si>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</si>
  <si>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</si>
  <si>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</si>
  <si>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</si>
  <si>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</si>
  <si>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</si>
  <si>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</si>
  <si>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</si>
  <si>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</si>
  <si>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</si>
  <si>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</si>
  <si>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</si>
  <si>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</si>
  <si>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</si>
  <si>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</si>
  <si>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</si>
  <si>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</si>
  <si>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</si>
  <si>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</si>
  <si>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</si>
  <si>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</si>
  <si>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</si>
  <si>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</si>
  <si>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</si>
  <si>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</si>
  <si>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</si>
  <si>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</si>
  <si>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</si>
  <si>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</si>
  <si>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</si>
  <si>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</si>
  <si>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</si>
  <si>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</si>
  <si>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</si>
  <si>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</si>
  <si>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</si>
  <si>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</si>
  <si>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</si>
  <si>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</si>
  <si>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</si>
  <si>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</si>
  <si>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</si>
  <si>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</si>
  <si>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</si>
  <si>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</si>
  <si>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</si>
  <si>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</si>
  <si>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</si>
  <si>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</si>
  <si>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</si>
  <si>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</si>
  <si>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</si>
  <si>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</si>
  <si>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</si>
  <si>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</si>
  <si>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</si>
  <si>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</si>
  <si>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</si>
  <si>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</si>
  <si>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</si>
  <si>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</si>
  <si>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</si>
  <si>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</si>
  <si>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</si>
  <si>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</si>
  <si>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</si>
  <si>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</si>
  <si>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</si>
  <si>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</si>
  <si>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</si>
  <si>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</si>
  <si>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</si>
  <si>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</si>
  <si>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</si>
  <si>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</si>
  <si>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</si>
  <si>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</si>
  <si>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</si>
  <si>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</si>
  <si>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</si>
  <si>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</si>
  <si>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</si>
  <si>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</si>
  <si>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</si>
  <si>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</si>
  <si>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</si>
  <si>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</si>
  <si>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</si>
  <si>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</si>
  <si>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</si>
  <si>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</si>
  <si>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</si>
  <si>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</si>
  <si>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</si>
  <si>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</si>
  <si>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</si>
  <si>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</si>
  <si>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</si>
  <si>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</si>
  <si>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</si>
  <si>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</si>
  <si>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</si>
  <si>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</si>
  <si>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</si>
  <si>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</si>
  <si>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</si>
  <si>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</si>
  <si>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</si>
  <si>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</si>
  <si>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</si>
  <si>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</si>
  <si>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</si>
  <si>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</si>
  <si>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</si>
  <si>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</si>
  <si>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</si>
  <si>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</si>
  <si>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</si>
  <si>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</si>
  <si>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</si>
  <si>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</si>
  <si>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</si>
  <si>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</si>
  <si>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</si>
  <si>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</si>
  <si>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</si>
  <si>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</si>
  <si>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</si>
  <si>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</si>
  <si>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</si>
  <si>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</si>
  <si>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</si>
  <si>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</si>
  <si>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</si>
  <si>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</si>
  <si>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</si>
  <si>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</si>
  <si>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</si>
  <si>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</si>
  <si>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</si>
  <si>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</si>
  <si>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</si>
  <si>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</si>
  <si>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</si>
  <si>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</si>
  <si>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</si>
  <si>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</si>
  <si>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</si>
  <si>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</si>
  <si>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</si>
  <si>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</si>
  <si>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</si>
  <si>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</si>
  <si>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</si>
  <si>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</si>
  <si>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</si>
  <si>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</si>
  <si>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</si>
  <si>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</si>
  <si>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</si>
  <si>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</si>
  <si>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</si>
  <si>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</si>
  <si>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</si>
  <si>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</si>
  <si>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</si>
  <si>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</si>
  <si>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</si>
  <si>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</si>
  <si>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</si>
  <si>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</si>
  <si>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</si>
  <si>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</si>
  <si>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</si>
  <si>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</si>
  <si>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</si>
  <si>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</si>
  <si>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</si>
  <si>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</si>
  <si>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</si>
  <si>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</si>
  <si>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</si>
  <si>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</si>
  <si>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</si>
  <si>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</si>
  <si>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</si>
  <si>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</si>
  <si>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</si>
  <si>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</si>
  <si>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</si>
  <si>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</si>
  <si>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</si>
  <si>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</si>
  <si>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</si>
  <si>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</si>
  <si>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</si>
  <si>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</si>
  <si>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</si>
  <si>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</si>
  <si>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</si>
  <si>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</si>
  <si>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</si>
  <si>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</si>
  <si>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</si>
  <si>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</si>
  <si>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</si>
  <si>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</si>
  <si>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</si>
  <si>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</si>
  <si>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</si>
  <si>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</si>
  <si>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</si>
  <si>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</si>
  <si>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</si>
  <si>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</si>
  <si>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</si>
  <si>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</si>
  <si>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</si>
  <si>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</si>
  <si>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</si>
  <si>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</si>
  <si>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</si>
  <si>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</si>
  <si>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</si>
  <si>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</si>
  <si>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</si>
  <si>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</si>
  <si>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</si>
  <si>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</si>
  <si>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</si>
  <si>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</si>
  <si>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</si>
  <si>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</si>
  <si>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</si>
  <si>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</si>
  <si>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</si>
  <si>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</si>
  <si>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</si>
  <si>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</si>
  <si>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</si>
  <si>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</si>
  <si>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</si>
  <si>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</si>
  <si>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</si>
  <si>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</si>
  <si>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</si>
  <si>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</si>
  <si>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</si>
  <si>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</si>
  <si>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</si>
  <si>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</si>
  <si>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</si>
  <si>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</si>
  <si>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</si>
  <si>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</si>
  <si>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</si>
  <si>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</si>
  <si>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</si>
  <si>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</si>
  <si>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</si>
  <si>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</si>
  <si>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</si>
  <si>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</si>
  <si>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</si>
  <si>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</si>
  <si>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</si>
  <si>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</si>
  <si>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</si>
  <si>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</si>
  <si>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</si>
  <si>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</si>
  <si>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</si>
  <si>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</si>
  <si>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</si>
  <si>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</si>
  <si>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</si>
  <si>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</si>
  <si>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</si>
  <si>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</si>
  <si>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</si>
  <si>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</si>
  <si>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</si>
  <si>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</si>
  <si>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</si>
  <si>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</si>
  <si>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</si>
  <si>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</si>
  <si>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</si>
  <si>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</si>
  <si>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</si>
  <si>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</si>
  <si>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</si>
  <si>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</si>
  <si>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</si>
  <si>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</si>
  <si>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</si>
  <si>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</si>
  <si>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</si>
  <si>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</si>
  <si>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</si>
  <si>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</si>
  <si>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</si>
  <si>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</si>
  <si>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</si>
  <si>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</si>
  <si>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</si>
  <si>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</si>
  <si>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</si>
  <si>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</si>
  <si>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</si>
  <si>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</si>
  <si>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</si>
  <si>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</si>
  <si>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</si>
  <si>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</si>
  <si>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</si>
  <si>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</si>
  <si>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</si>
  <si>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</si>
  <si>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</si>
  <si>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</si>
  <si>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</si>
  <si>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</si>
  <si>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</si>
  <si>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</si>
  <si>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</si>
  <si>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</si>
  <si>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</si>
  <si>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</si>
  <si>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</si>
  <si>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</si>
  <si>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</si>
  <si>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</si>
  <si>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</si>
  <si>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</si>
  <si>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</si>
  <si>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</si>
  <si>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</si>
  <si>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</si>
  <si>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</si>
  <si>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</si>
  <si>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</si>
  <si>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</si>
  <si>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</si>
  <si>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</si>
  <si>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</si>
  <si>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</si>
  <si>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</si>
  <si>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</si>
  <si>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</si>
  <si>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</si>
  <si>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</si>
  <si>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</si>
  <si>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</si>
  <si>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</si>
  <si>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</si>
  <si>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</si>
  <si>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</si>
  <si>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</si>
  <si>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</si>
  <si>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</si>
  <si>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</si>
  <si>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</si>
  <si>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</si>
  <si>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</si>
  <si>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</si>
  <si>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</si>
  <si>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</si>
  <si>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</si>
  <si>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</si>
  <si>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</si>
  <si>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</si>
  <si>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</si>
  <si>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</si>
  <si>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</si>
  <si>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</si>
  <si>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</si>
  <si>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</si>
  <si>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</si>
  <si>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</si>
  <si>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</si>
  <si>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</si>
  <si>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</si>
  <si>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</si>
  <si>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</si>
  <si>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</si>
  <si>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</si>
  <si>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</si>
  <si>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</si>
  <si>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</si>
  <si>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</si>
  <si>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</si>
  <si>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</si>
  <si>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</si>
  <si>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</si>
  <si>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</si>
  <si>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</si>
  <si>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</si>
  <si>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</si>
  <si>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</si>
  <si>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</si>
  <si>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</si>
  <si>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</si>
  <si>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</si>
  <si>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</si>
  <si>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</si>
  <si>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</si>
  <si>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</si>
  <si>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</si>
  <si>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</si>
  <si>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</si>
  <si>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</si>
  <si>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</si>
  <si>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</si>
  <si>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</si>
  <si>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</si>
  <si>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</si>
  <si>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</si>
  <si>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</si>
  <si>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</si>
  <si>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</si>
  <si>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</si>
  <si>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</si>
  <si>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</si>
  <si>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</si>
  <si>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</si>
  <si>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</si>
  <si>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</si>
  <si>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</si>
  <si>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</si>
  <si>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</si>
  <si>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</si>
  <si>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</si>
  <si>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</si>
  <si>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</si>
  <si>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</si>
  <si>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</si>
  <si>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</si>
  <si>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</si>
  <si>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</si>
  <si>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</si>
  <si>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</si>
  <si>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</si>
  <si>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</si>
  <si>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</si>
  <si>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</si>
  <si>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</si>
  <si>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</si>
  <si>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</si>
  <si>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</si>
  <si>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</si>
  <si>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</si>
  <si>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</si>
  <si>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</si>
  <si>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</si>
  <si>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</si>
  <si>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</si>
  <si>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</si>
  <si>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</si>
  <si>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</si>
  <si>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</si>
  <si>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</si>
  <si>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</si>
  <si>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</si>
  <si>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</si>
  <si>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</si>
  <si>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</si>
  <si>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</si>
  <si>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</si>
  <si>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</si>
  <si>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</si>
  <si>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</si>
  <si>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</si>
  <si>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</si>
  <si>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</si>
  <si>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</si>
  <si>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</si>
  <si>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</si>
  <si>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</si>
  <si>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</si>
  <si>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</si>
  <si>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</si>
  <si>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</si>
  <si>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</si>
  <si>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</si>
  <si>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</si>
  <si>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</si>
  <si>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</si>
  <si>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</si>
  <si>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</si>
  <si>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</si>
  <si>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</si>
  <si>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</si>
  <si>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</si>
  <si>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</si>
  <si>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</si>
  <si>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</si>
  <si>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</si>
  <si>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</si>
  <si>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</si>
  <si>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</si>
  <si>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</si>
  <si>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</si>
  <si>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</si>
  <si>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</si>
  <si>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</si>
  <si>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</si>
  <si>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</si>
  <si>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</si>
  <si>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</si>
  <si>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</si>
  <si>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</si>
  <si>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</si>
  <si>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</si>
  <si>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</si>
  <si>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</si>
  <si>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</si>
  <si>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</si>
  <si>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</si>
  <si>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</si>
  <si>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</si>
  <si>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</si>
  <si>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</si>
  <si>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</si>
  <si>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</si>
  <si>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</si>
  <si>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</si>
  <si>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</si>
  <si>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</si>
  <si>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</si>
  <si>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</si>
  <si>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</si>
  <si>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</si>
  <si>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</si>
  <si>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</si>
  <si>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</si>
  <si>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</si>
  <si>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</si>
  <si>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</si>
  <si>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</si>
  <si>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</si>
  <si>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</si>
  <si>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</si>
  <si>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</si>
  <si>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</si>
  <si>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</si>
  <si>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</si>
  <si>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</si>
  <si>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</si>
  <si>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</si>
  <si>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</si>
  <si>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</si>
  <si>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</si>
  <si>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</si>
  <si>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</si>
  <si>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</si>
  <si>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</si>
  <si>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</si>
  <si>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</si>
  <si>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</si>
  <si>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</si>
  <si>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</si>
  <si>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</si>
  <si>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</si>
  <si>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</si>
  <si>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</si>
  <si>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</si>
  <si>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</si>
  <si>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</si>
  <si>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</si>
  <si>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</si>
  <si>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</si>
  <si>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</si>
  <si>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</si>
  <si>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</si>
  <si>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</si>
  <si>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</si>
  <si>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</si>
  <si>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</si>
  <si>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</si>
  <si>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</si>
  <si>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</si>
  <si>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</si>
  <si>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</si>
  <si>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</si>
  <si>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</si>
  <si>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</si>
  <si>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</si>
  <si>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</si>
  <si>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</si>
  <si>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</si>
  <si>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</si>
  <si>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</si>
  <si>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</si>
  <si>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</si>
  <si>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</si>
  <si>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</si>
  <si>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</si>
  <si>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</si>
  <si>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</si>
  <si>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</si>
  <si>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</si>
  <si>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</si>
  <si>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</si>
  <si>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</si>
  <si>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</si>
  <si>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</si>
  <si>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</si>
  <si>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</si>
  <si>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</si>
  <si>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</si>
  <si>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</si>
  <si>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</si>
  <si>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</si>
  <si>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</si>
  <si>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</si>
  <si>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</si>
  <si>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</si>
  <si>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</si>
  <si>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</si>
  <si>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</si>
  <si>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</si>
  <si>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</si>
  <si>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</si>
  <si>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</si>
  <si>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</si>
  <si>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</si>
  <si>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</si>
  <si>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</si>
  <si>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</si>
  <si>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</si>
  <si>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</si>
  <si>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</si>
  <si>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</si>
  <si>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</si>
  <si>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</si>
  <si>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</si>
  <si>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</si>
  <si>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</si>
  <si>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</si>
  <si>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</si>
  <si>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</si>
  <si>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</si>
  <si>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</si>
  <si>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</si>
  <si>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</si>
  <si>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</si>
  <si>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</si>
  <si>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</si>
  <si>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</si>
  <si>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</si>
  <si>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</si>
  <si>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</si>
  <si>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</si>
  <si>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</si>
  <si>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</si>
  <si>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</si>
  <si>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</si>
  <si>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</si>
  <si>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</si>
  <si>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</si>
  <si>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</si>
  <si>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</si>
  <si>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</si>
  <si>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</si>
  <si>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</si>
  <si>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</si>
  <si>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</si>
  <si>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</si>
  <si>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</si>
  <si>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</si>
  <si>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</si>
  <si>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</si>
  <si>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</si>
  <si>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</si>
  <si>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</si>
  <si>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</si>
  <si>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</si>
  <si>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</si>
  <si>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</si>
  <si>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</si>
  <si>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</si>
  <si>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</si>
  <si>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</si>
  <si>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</si>
  <si>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</si>
  <si>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</si>
  <si>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</si>
  <si>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</si>
  <si>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</si>
  <si>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</si>
  <si>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</si>
  <si>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</si>
  <si>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</si>
  <si>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</si>
  <si>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</si>
  <si>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</si>
  <si>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</si>
  <si>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</si>
  <si>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</si>
  <si>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</si>
  <si>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</si>
  <si>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</si>
  <si>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</si>
  <si>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</si>
  <si>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</si>
  <si>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</si>
  <si>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</si>
  <si>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</si>
  <si>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</si>
  <si>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</si>
  <si>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</si>
  <si>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</si>
  <si>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</si>
  <si>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</si>
  <si>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</si>
  <si>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</si>
  <si>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</si>
  <si>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</si>
  <si>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</si>
  <si>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</si>
  <si>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</si>
  <si>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</si>
  <si>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</si>
  <si>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</si>
  <si>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</si>
  <si>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</si>
  <si>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</si>
  <si>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</si>
  <si>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</si>
  <si>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</si>
  <si>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</si>
  <si>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</si>
  <si>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</si>
  <si>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</si>
  <si>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</si>
  <si>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</si>
  <si>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</si>
  <si>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</si>
  <si>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</si>
  <si>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</si>
  <si>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</si>
  <si>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</si>
  <si>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</si>
  <si>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</si>
  <si>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</si>
  <si>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</si>
  <si>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</si>
  <si>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</si>
  <si>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</si>
  <si>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</si>
  <si>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</si>
  <si>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</si>
  <si>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</si>
  <si>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</si>
  <si>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</si>
  <si>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</si>
  <si>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</si>
  <si>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</si>
  <si>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</si>
  <si>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</si>
  <si>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</si>
  <si>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</si>
  <si>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</si>
  <si>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</si>
  <si>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</si>
  <si>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</si>
  <si>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</si>
  <si>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</si>
  <si>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</si>
  <si>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</si>
  <si>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</si>
  <si>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</si>
  <si>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</si>
  <si>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</si>
  <si>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</si>
  <si>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</si>
  <si>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</si>
  <si>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</si>
  <si>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</si>
  <si>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</si>
  <si>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</si>
  <si>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</si>
  <si>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</si>
  <si>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</si>
  <si>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</si>
  <si>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</si>
  <si>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</si>
  <si>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</si>
  <si>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</si>
  <si>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</si>
  <si>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</si>
  <si>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</si>
  <si>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</si>
  <si>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</si>
  <si>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</si>
  <si>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</si>
  <si>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</si>
  <si>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</si>
  <si>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</si>
  <si>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</si>
  <si>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</si>
  <si>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</si>
  <si>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</si>
  <si>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</si>
  <si>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</si>
  <si>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</si>
  <si>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</si>
  <si>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</si>
  <si>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</si>
  <si>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</si>
  <si>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</si>
  <si>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</si>
  <si>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</si>
  <si>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</si>
  <si>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</si>
  <si>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</si>
  <si>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</si>
  <si>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</si>
  <si>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</si>
  <si>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</si>
  <si>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</si>
  <si>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</si>
  <si>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</si>
  <si>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</si>
  <si>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</si>
  <si>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</si>
  <si>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</si>
  <si>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</si>
  <si>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</si>
  <si>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</si>
  <si>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</si>
  <si>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</si>
  <si>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</si>
  <si>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</si>
  <si>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</si>
  <si>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</si>
  <si>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</si>
  <si>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</si>
  <si>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</si>
  <si>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</si>
  <si>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</si>
  <si>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</si>
  <si>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</si>
  <si>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</si>
  <si>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</si>
  <si>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</si>
  <si>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</si>
  <si>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</si>
  <si>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</si>
  <si>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</si>
  <si>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</si>
  <si>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</si>
  <si>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</si>
  <si>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</si>
  <si>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</si>
  <si>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</si>
  <si>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</si>
  <si>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</si>
  <si>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</si>
  <si>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</si>
  <si>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</si>
  <si>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</si>
  <si>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</si>
  <si>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</si>
  <si>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</si>
  <si>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</si>
  <si>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</si>
  <si>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</si>
  <si>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</si>
  <si>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</si>
  <si>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</si>
  <si>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</si>
  <si>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</si>
  <si>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</si>
  <si>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</si>
  <si>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</si>
  <si>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</si>
  <si>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</si>
  <si>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</si>
  <si>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</si>
  <si>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</si>
  <si>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</si>
  <si>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</si>
  <si>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</si>
  <si>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</si>
  <si>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</si>
  <si>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</si>
  <si>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</si>
  <si>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</si>
  <si>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</si>
  <si>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</si>
  <si>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</si>
  <si>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</si>
  <si>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</si>
  <si>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</si>
  <si>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</si>
  <si>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</si>
  <si>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</si>
  <si>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</si>
  <si>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</si>
  <si>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</si>
  <si>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</si>
  <si>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</si>
  <si>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</si>
  <si>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</si>
  <si>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</si>
  <si>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</si>
  <si>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</si>
  <si>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</si>
  <si>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</si>
  <si>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</si>
  <si>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</si>
  <si>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</si>
  <si>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</si>
  <si>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</si>
  <si>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</si>
  <si>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</si>
  <si>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</si>
  <si>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</si>
  <si>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</si>
  <si>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</si>
  <si>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</si>
  <si>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</si>
  <si>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</si>
  <si>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</si>
  <si>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</si>
  <si>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</si>
  <si>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</si>
  <si>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</si>
  <si>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</si>
  <si>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</si>
  <si>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</si>
  <si>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</si>
  <si>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</si>
  <si>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</si>
  <si>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</si>
  <si>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</si>
  <si>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</si>
  <si>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</si>
  <si>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</si>
  <si>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</si>
  <si>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</si>
  <si>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</si>
  <si>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</si>
  <si>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</si>
  <si>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</si>
  <si>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</si>
  <si>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</si>
  <si>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</si>
  <si>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</si>
  <si>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</si>
  <si>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</si>
  <si>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</si>
  <si>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</si>
  <si>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</si>
  <si>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</si>
  <si>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</si>
  <si>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</si>
  <si>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</si>
  <si>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</si>
  <si>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</si>
  <si>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</si>
  <si>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</si>
  <si>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</si>
  <si>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</si>
  <si>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</si>
  <si>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</si>
  <si>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</si>
  <si>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</si>
  <si>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</si>
  <si>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</si>
  <si>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</si>
  <si>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</si>
  <si>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</si>
  <si>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</si>
  <si>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</si>
  <si>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</si>
  <si>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</si>
  <si>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</si>
  <si>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</si>
  <si>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</si>
  <si>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</si>
  <si>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</si>
  <si>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</si>
  <si>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</si>
  <si>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</si>
  <si>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</si>
  <si>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</si>
  <si>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</si>
  <si>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</si>
  <si>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</si>
  <si>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</si>
  <si>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</si>
  <si>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</si>
  <si>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</si>
  <si>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</si>
  <si>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</si>
  <si>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</si>
  <si>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</si>
  <si>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</si>
  <si>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</si>
  <si>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</si>
  <si>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</si>
  <si>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</si>
  <si>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</si>
  <si>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</si>
  <si>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</si>
  <si>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</si>
  <si>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</si>
  <si>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</si>
  <si>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</si>
  <si>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</si>
  <si>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</si>
  <si>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</si>
  <si>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</si>
  <si>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</si>
  <si>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</si>
  <si>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</si>
  <si>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</si>
  <si>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</si>
  <si>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</si>
  <si>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</si>
  <si>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</si>
  <si>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</si>
  <si>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</si>
  <si>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</si>
  <si>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</si>
  <si>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</si>
  <si>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</si>
  <si>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</si>
  <si>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</si>
  <si>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</si>
  <si>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</si>
  <si>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</si>
  <si>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</si>
  <si>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</si>
  <si>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</si>
  <si>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</si>
  <si>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</si>
  <si>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</si>
  <si>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</si>
  <si>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</si>
  <si>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</si>
  <si>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</si>
  <si>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</si>
  <si>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</si>
  <si>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</si>
  <si>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</si>
  <si>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</si>
  <si>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</si>
  <si>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</si>
  <si>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</si>
  <si>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</si>
  <si>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</si>
  <si>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</si>
  <si>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</si>
  <si>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</si>
  <si>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</si>
  <si>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</si>
  <si>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</si>
  <si>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</si>
  <si>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</si>
  <si>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</si>
  <si>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</si>
  <si>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</si>
  <si>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</si>
  <si>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</si>
  <si>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</si>
  <si>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</si>
  <si>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</si>
  <si>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</si>
  <si>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</si>
  <si>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</si>
  <si>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</si>
  <si>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</si>
  <si>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</si>
  <si>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</si>
  <si>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</si>
  <si>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</si>
  <si>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</si>
  <si>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</si>
  <si>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</si>
  <si>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</si>
  <si>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</si>
  <si>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</si>
  <si>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</si>
  <si>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</si>
  <si>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</si>
  <si>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</si>
  <si>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</si>
  <si>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</si>
  <si>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</si>
  <si>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</si>
  <si>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</si>
  <si>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</si>
  <si>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</si>
  <si>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</si>
  <si>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</si>
  <si>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</si>
  <si>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</si>
  <si>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</si>
  <si>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</si>
  <si>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</si>
  <si>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</si>
  <si>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</si>
  <si>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</si>
  <si>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</si>
  <si>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</si>
  <si>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</si>
  <si>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</si>
  <si>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</si>
  <si>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</si>
  <si>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</si>
  <si>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</si>
  <si>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</si>
  <si>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</si>
  <si>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</si>
  <si>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</si>
  <si>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</si>
  <si>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</si>
  <si>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</si>
  <si>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</si>
  <si>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</si>
  <si>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</si>
  <si>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</si>
  <si>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</si>
  <si>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</si>
  <si>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</si>
  <si>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</si>
  <si>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</si>
  <si>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</si>
  <si>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</si>
  <si>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</si>
  <si>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</si>
  <si>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</si>
  <si>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</si>
  <si>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</si>
  <si>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</si>
  <si>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</si>
  <si>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</si>
  <si>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</si>
  <si>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</si>
  <si>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</si>
  <si>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</si>
  <si>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</si>
  <si>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</si>
  <si>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</si>
  <si>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</si>
  <si>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</si>
  <si>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</si>
  <si>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</si>
  <si>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</si>
  <si>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</si>
  <si>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</si>
  <si>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</si>
  <si>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</si>
  <si>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</si>
  <si>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</si>
  <si>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</si>
  <si>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</si>
  <si>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</si>
  <si>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</si>
  <si>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</si>
  <si>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</si>
  <si>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</si>
  <si>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</si>
  <si>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</si>
  <si>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</si>
  <si>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</si>
  <si>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</si>
  <si>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</si>
  <si>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</si>
  <si>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</si>
  <si>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</si>
  <si>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</si>
  <si>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</si>
  <si>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</si>
  <si>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</si>
  <si>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</si>
  <si>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</si>
  <si>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</si>
  <si>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</si>
  <si>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</si>
  <si>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</si>
  <si>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</si>
  <si>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</si>
  <si>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</si>
  <si>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</si>
  <si>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</si>
  <si>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</si>
  <si>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</si>
  <si>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</si>
  <si>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</si>
  <si>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</si>
  <si>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</si>
  <si>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</si>
  <si>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</si>
  <si>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</si>
  <si>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</si>
  <si>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</si>
  <si>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</si>
  <si>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</si>
  <si>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</si>
  <si>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</si>
  <si>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</si>
  <si>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</si>
  <si>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</si>
  <si>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</si>
  <si>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</si>
  <si>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</si>
  <si>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</si>
  <si>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</si>
  <si>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</si>
  <si>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</si>
  <si>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</si>
  <si>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</si>
  <si>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</si>
  <si>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</si>
  <si>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</si>
  <si>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</si>
  <si>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</si>
  <si>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</si>
  <si>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</si>
  <si>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</si>
  <si>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</si>
  <si>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</si>
  <si>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</si>
  <si>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</si>
  <si>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</si>
  <si>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</si>
  <si>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</si>
  <si>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</si>
  <si>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</si>
  <si>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</si>
  <si>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</si>
  <si>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</si>
  <si>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</si>
  <si>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</si>
  <si>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</si>
  <si>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</si>
  <si>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</si>
  <si>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</si>
  <si>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</si>
  <si>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</si>
  <si>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</si>
  <si>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</si>
  <si>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</si>
  <si>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</si>
  <si>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</si>
  <si>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</si>
  <si>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</si>
  <si>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</si>
  <si>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</si>
  <si>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</si>
  <si>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</si>
  <si>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</si>
  <si>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</si>
  <si>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</si>
  <si>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</si>
  <si>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</si>
  <si>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</si>
  <si>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</si>
  <si>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</si>
  <si>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</si>
  <si>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</si>
  <si>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</si>
  <si>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</si>
  <si>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</si>
  <si>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</si>
  <si>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</si>
  <si>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</si>
  <si>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</si>
  <si>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</si>
  <si>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</si>
  <si>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</si>
  <si>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</si>
  <si>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</si>
  <si>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</si>
  <si>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</si>
  <si>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</si>
  <si>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</si>
  <si>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</si>
  <si>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</si>
  <si>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</si>
  <si>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</si>
  <si>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</si>
  <si>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</si>
  <si>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</si>
  <si>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</si>
  <si>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</si>
  <si>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</si>
  <si>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</si>
  <si>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</si>
  <si>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</si>
  <si>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</si>
  <si>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</si>
  <si>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</si>
  <si>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</si>
  <si>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</si>
  <si>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</si>
  <si>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</si>
  <si>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</si>
  <si>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</si>
  <si>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</si>
  <si>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</si>
  <si>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</si>
  <si>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</si>
  <si>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</si>
  <si>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</si>
  <si>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</si>
  <si>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</si>
  <si>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</si>
  <si>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</si>
  <si>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</si>
  <si>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</si>
  <si>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</si>
  <si>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</si>
  <si>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</si>
  <si>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</si>
  <si>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</si>
  <si>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</si>
  <si>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</si>
  <si>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</si>
  <si>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</si>
  <si>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</si>
  <si>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</si>
  <si>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</si>
  <si>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</si>
  <si>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</si>
  <si>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</si>
  <si>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</si>
  <si>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</si>
  <si>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</si>
  <si>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</si>
  <si>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</si>
  <si>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</si>
  <si>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</si>
  <si>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</si>
  <si>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</si>
  <si>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</si>
  <si>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</si>
  <si>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</si>
  <si>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</si>
  <si>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</si>
  <si>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</si>
  <si>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</si>
  <si>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</si>
  <si>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</si>
  <si>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</si>
  <si>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</si>
  <si>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</si>
  <si>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</si>
  <si>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</si>
  <si>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</si>
  <si>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</si>
  <si>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</si>
  <si>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</si>
  <si>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</si>
  <si>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</si>
  <si>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</si>
  <si>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</si>
  <si>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</si>
  <si>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</si>
  <si>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</si>
  <si>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</si>
  <si>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</si>
  <si>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</si>
  <si>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</si>
  <si>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</si>
  <si>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</si>
  <si>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</si>
  <si>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</si>
  <si>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</si>
  <si>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</si>
  <si>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</si>
  <si>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</si>
  <si>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</si>
  <si>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</si>
  <si>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</si>
  <si>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</si>
  <si>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</si>
  <si>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</si>
  <si>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</si>
  <si>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</si>
  <si>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</si>
  <si>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</si>
  <si>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</si>
  <si>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</si>
  <si>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</si>
  <si>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</si>
  <si>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</si>
  <si>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</si>
  <si>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</si>
  <si>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</si>
  <si>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</si>
  <si>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</si>
  <si>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</si>
  <si>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</si>
  <si>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</si>
  <si>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</si>
  <si>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</si>
  <si>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</si>
  <si>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</si>
  <si>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</si>
  <si>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</si>
  <si>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</si>
  <si>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</si>
  <si>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</si>
  <si>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</si>
  <si>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</si>
  <si>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</si>
  <si>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</si>
  <si>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</si>
  <si>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</si>
  <si>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</si>
  <si>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</si>
  <si>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</si>
  <si>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</si>
  <si>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</si>
  <si>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</si>
  <si>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</si>
  <si>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</si>
  <si>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</si>
  <si>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</si>
  <si>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</si>
  <si>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</si>
  <si>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</si>
  <si>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</si>
  <si>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</si>
  <si>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</si>
  <si>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</si>
  <si>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</si>
  <si>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</si>
  <si>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</si>
  <si>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</si>
  <si>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</si>
  <si>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</si>
  <si>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</si>
  <si>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</si>
  <si>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</si>
  <si>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</si>
  <si>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</si>
  <si>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</si>
  <si>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</si>
  <si>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</si>
  <si>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</si>
  <si>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</si>
  <si>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</si>
  <si>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</si>
  <si>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</si>
  <si>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</si>
  <si>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</si>
  <si>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</si>
  <si>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</si>
  <si>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</si>
  <si>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</si>
  <si>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</si>
  <si>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</si>
  <si>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</si>
  <si>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</si>
  <si>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</si>
  <si>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</si>
  <si>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</si>
  <si>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</si>
  <si>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</si>
  <si>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</si>
  <si>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</si>
  <si>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</si>
  <si>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</si>
  <si>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</si>
  <si>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</si>
  <si>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</si>
  <si>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</si>
  <si>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</si>
  <si>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</si>
  <si>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</si>
  <si>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</si>
  <si>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</si>
  <si>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</si>
  <si>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</si>
  <si>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</si>
  <si>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</si>
  <si>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</si>
  <si>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</si>
  <si>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</si>
  <si>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</si>
  <si>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</si>
  <si>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</si>
  <si>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</si>
  <si>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</si>
  <si>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</si>
  <si>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</si>
  <si>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</si>
  <si>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</si>
  <si>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</si>
  <si>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</si>
  <si>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</si>
  <si>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</si>
  <si>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</si>
  <si>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</si>
  <si>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</si>
  <si>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</si>
  <si>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</si>
  <si>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</si>
  <si>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</si>
  <si>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</si>
  <si>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</si>
  <si>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</si>
  <si>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</si>
  <si>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</si>
  <si>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</si>
  <si>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</si>
  <si>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</si>
  <si>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</si>
  <si>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</si>
  <si>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</si>
  <si>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</si>
  <si>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</si>
  <si>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</si>
  <si>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</si>
  <si>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</si>
  <si>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</si>
  <si>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</si>
  <si>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</si>
  <si>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</si>
  <si>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</si>
  <si>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</si>
  <si>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</si>
  <si>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</si>
  <si>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</si>
  <si>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</si>
  <si>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</si>
  <si>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</si>
  <si>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</si>
  <si>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</si>
  <si>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</si>
  <si>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</si>
  <si>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</si>
  <si>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</si>
  <si>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</si>
  <si>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</si>
  <si>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</si>
  <si>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</si>
  <si>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</si>
  <si>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</si>
  <si>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</si>
  <si>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</si>
  <si>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</si>
  <si>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</si>
  <si>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</si>
  <si>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</si>
  <si>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</si>
  <si>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</si>
  <si>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</si>
  <si>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</si>
  <si>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</si>
  <si>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</si>
  <si>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</si>
  <si>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</si>
  <si>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</si>
  <si>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</si>
  <si>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</si>
  <si>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</si>
  <si>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</si>
  <si>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</si>
  <si>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</si>
  <si>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</si>
  <si>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</si>
  <si>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</si>
  <si>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</si>
  <si>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</si>
  <si>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</si>
  <si>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</si>
  <si>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</si>
  <si>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</si>
  <si>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</si>
  <si>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</si>
  <si>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</si>
  <si>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</si>
  <si>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</si>
  <si>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</si>
  <si>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</si>
  <si>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</si>
  <si>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</si>
  <si>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</si>
  <si>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</si>
  <si>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</si>
  <si>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</si>
  <si>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</si>
  <si>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</si>
  <si>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</si>
  <si>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</si>
  <si>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</si>
  <si>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</si>
  <si>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</si>
  <si>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</si>
  <si>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</si>
  <si>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</si>
  <si>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</si>
  <si>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</si>
  <si>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</si>
  <si>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</si>
  <si>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</si>
  <si>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</si>
  <si>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</si>
  <si>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</si>
  <si>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</si>
  <si>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</si>
  <si>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</si>
  <si>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</si>
  <si>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</si>
  <si>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</si>
  <si>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</si>
  <si>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</si>
  <si>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</si>
  <si>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</si>
  <si>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</si>
  <si>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</si>
  <si>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</si>
  <si>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</si>
  <si>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</si>
  <si>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</si>
  <si>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</si>
  <si>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</si>
  <si>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</si>
  <si>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</si>
  <si>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</si>
  <si>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</si>
  <si>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</si>
  <si>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</si>
  <si>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</si>
  <si>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</si>
  <si>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</si>
  <si>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</si>
  <si>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</si>
  <si>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</si>
  <si>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</si>
  <si>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</si>
  <si>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</si>
  <si>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</si>
  <si>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</si>
  <si>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</si>
  <si>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</si>
  <si>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</si>
  <si>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</si>
  <si>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</si>
  <si>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</si>
  <si>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</si>
  <si>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</si>
  <si>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</si>
  <si>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</si>
  <si>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</si>
  <si>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</si>
  <si>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</si>
  <si>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</si>
  <si>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</si>
  <si>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</si>
  <si>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</si>
  <si>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</si>
  <si>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</si>
  <si>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</si>
  <si>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</si>
  <si>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</si>
  <si>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</si>
  <si>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</si>
  <si>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</si>
  <si>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</si>
  <si>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</si>
  <si>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</si>
  <si>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</si>
  <si>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</si>
  <si>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</si>
  <si>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</si>
  <si>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</si>
  <si>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</si>
  <si>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</si>
  <si>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</si>
  <si>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</si>
  <si>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</si>
  <si>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</si>
  <si>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</si>
  <si>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</si>
  <si>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</si>
  <si>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</si>
  <si>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</si>
  <si>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</si>
  <si>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</si>
  <si>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</si>
  <si>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</si>
  <si>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</si>
  <si>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</si>
  <si>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</si>
  <si>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</si>
  <si>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</si>
  <si>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</si>
  <si>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</si>
  <si>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</si>
  <si>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</si>
  <si>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</si>
  <si>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</si>
  <si>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</si>
  <si>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</si>
  <si>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</si>
  <si>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</si>
  <si>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</si>
  <si>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</si>
  <si>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</si>
  <si>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</si>
  <si>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</si>
  <si>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</si>
  <si>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</si>
  <si>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</si>
  <si>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</si>
  <si>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</si>
  <si>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</si>
  <si>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</si>
  <si>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</si>
  <si>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</si>
  <si>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</si>
  <si>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</si>
  <si>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</si>
  <si>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</si>
  <si>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</si>
  <si>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</si>
  <si>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</si>
  <si>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</si>
  <si>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</si>
  <si>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</si>
  <si>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</si>
  <si>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</si>
  <si>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</si>
  <si>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</si>
  <si>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</si>
  <si>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</si>
  <si>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</si>
  <si>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</si>
  <si>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</si>
  <si>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</si>
  <si>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</si>
  <si>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</si>
  <si>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</si>
  <si>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</si>
  <si>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</si>
  <si>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</si>
  <si>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</si>
  <si>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</si>
  <si>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</si>
  <si>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</si>
  <si>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</si>
  <si>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</si>
  <si>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</si>
  <si>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</si>
  <si>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</si>
  <si>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</si>
  <si>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</si>
  <si>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</si>
  <si>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</si>
  <si>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</si>
  <si>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</si>
  <si>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</si>
  <si>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</si>
  <si>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</si>
  <si>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</si>
  <si>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</si>
  <si>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</si>
  <si>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</si>
  <si>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</si>
  <si>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</si>
  <si>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</si>
  <si>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</si>
  <si>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</si>
  <si>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</si>
  <si>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</si>
  <si>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</si>
  <si>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</si>
  <si>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</si>
  <si>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</si>
  <si>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</si>
  <si>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</si>
  <si>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</si>
  <si>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</si>
  <si>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</si>
  <si>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</si>
  <si>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</si>
  <si>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</si>
  <si>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</si>
  <si>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</si>
  <si>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</si>
  <si>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</si>
  <si>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</si>
  <si>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</si>
  <si>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</si>
  <si>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</si>
  <si>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</si>
  <si>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</si>
  <si>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</si>
  <si>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</si>
  <si>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</si>
  <si>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</si>
  <si>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</si>
  <si>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</si>
  <si>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</si>
  <si>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</si>
  <si>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</si>
  <si>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</si>
  <si>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</si>
  <si>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</si>
  <si>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</si>
  <si>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</si>
  <si>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</si>
  <si>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</si>
  <si>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</si>
  <si>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</si>
  <si>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</si>
  <si>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</si>
  <si>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</si>
  <si>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</si>
  <si>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</si>
  <si>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</si>
  <si>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</si>
  <si>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</si>
  <si>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</si>
  <si>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</si>
  <si>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</si>
  <si>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</si>
  <si>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</si>
  <si>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</si>
  <si>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</si>
  <si>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</si>
  <si>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</si>
  <si>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</si>
  <si>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</si>
  <si>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</si>
  <si>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</si>
  <si>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</si>
  <si>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</si>
  <si>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</si>
  <si>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</si>
  <si>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</si>
  <si>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</si>
  <si>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</si>
  <si>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</si>
  <si>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</si>
  <si>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</si>
  <si>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</si>
  <si>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</si>
  <si>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</si>
  <si>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</si>
  <si>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</si>
  <si>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</si>
  <si>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</si>
  <si>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</si>
  <si>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</si>
  <si>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</si>
  <si>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</si>
  <si>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</si>
  <si>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</si>
  <si>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</si>
  <si>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</si>
  <si>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</si>
  <si>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</si>
  <si>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</si>
  <si>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</si>
  <si>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</si>
  <si>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</si>
  <si>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</si>
  <si>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</si>
  <si>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</si>
  <si>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</si>
  <si>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</si>
  <si>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</si>
  <si>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</si>
  <si>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</si>
  <si>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</si>
  <si>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</si>
  <si>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</si>
  <si>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</si>
  <si>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</si>
  <si>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</si>
  <si>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</si>
  <si>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</si>
  <si>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</si>
  <si>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</si>
  <si>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</si>
  <si>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</si>
  <si>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</si>
  <si>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</si>
  <si>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</si>
  <si>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</si>
  <si>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</si>
  <si>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</si>
  <si>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</si>
  <si>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</si>
  <si>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</si>
  <si>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</si>
  <si>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</si>
  <si>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</si>
  <si>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</si>
  <si>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</si>
  <si>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</si>
  <si>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</si>
  <si>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</si>
  <si>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</si>
  <si>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</si>
  <si>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</si>
  <si>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</si>
  <si>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</si>
  <si>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</si>
  <si>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</si>
  <si>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</si>
  <si>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</si>
  <si>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</si>
  <si>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</si>
  <si>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</si>
  <si>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</si>
  <si>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</si>
  <si>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</si>
  <si>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</si>
  <si>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</si>
  <si>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</si>
  <si>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</si>
  <si>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</si>
  <si>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</si>
  <si>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</si>
  <si>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</si>
  <si>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</si>
  <si>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</si>
  <si>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</si>
  <si>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</si>
  <si>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</si>
  <si>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</si>
  <si>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</si>
  <si>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</si>
  <si>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</si>
  <si>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</si>
  <si>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</si>
  <si>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</si>
  <si>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</si>
  <si>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</si>
  <si>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</si>
  <si>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</si>
  <si>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</si>
  <si>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</si>
  <si>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</si>
  <si>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</si>
  <si>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</si>
  <si>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</si>
  <si>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</si>
  <si>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</si>
  <si>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</si>
  <si>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</si>
  <si>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</si>
  <si>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</si>
  <si>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</si>
  <si>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</si>
  <si>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</si>
  <si>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</si>
  <si>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</si>
  <si>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</si>
  <si>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</si>
  <si>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</si>
  <si>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</si>
  <si>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</si>
  <si>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</si>
  <si>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</si>
  <si>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</si>
  <si>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</si>
  <si>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</si>
  <si>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</si>
  <si>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</si>
  <si>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</si>
  <si>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</si>
  <si>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</si>
  <si>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</si>
  <si>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</si>
  <si>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</si>
  <si>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</si>
  <si>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</si>
  <si>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</si>
  <si>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</si>
  <si>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</si>
  <si>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</si>
  <si>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</si>
  <si>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</si>
  <si>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</si>
  <si>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</si>
  <si>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</si>
  <si>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</si>
  <si>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</si>
  <si>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</si>
  <si>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</si>
  <si>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</si>
  <si>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</si>
  <si>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</si>
  <si>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</si>
  <si>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</si>
  <si>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</si>
  <si>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</si>
  <si>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</si>
  <si>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</si>
  <si>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</si>
  <si>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</si>
  <si>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</si>
  <si>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</si>
  <si>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</si>
  <si>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</si>
  <si>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</si>
  <si>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</si>
  <si>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</si>
  <si>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</si>
  <si>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</si>
  <si>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</si>
  <si>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</si>
  <si>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</si>
  <si>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</si>
  <si>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</si>
  <si>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</si>
  <si>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</si>
  <si>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</si>
  <si>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</si>
  <si>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</si>
  <si>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</si>
  <si>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</si>
  <si>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</si>
  <si>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</si>
  <si>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</si>
  <si>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</si>
  <si>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</si>
  <si>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</si>
  <si>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</si>
  <si>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</si>
  <si>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</si>
  <si>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</si>
  <si>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</si>
  <si>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</si>
  <si>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</si>
  <si>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</si>
  <si>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</si>
  <si>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</si>
  <si>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</si>
  <si>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</si>
  <si>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</si>
  <si>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</si>
  <si>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</si>
  <si>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</si>
  <si>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</si>
  <si>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</si>
  <si>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</si>
  <si>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</si>
  <si>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</si>
  <si>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</si>
  <si>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</si>
  <si>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</si>
  <si>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</si>
  <si>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</si>
  <si>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</si>
  <si>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</si>
  <si>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</si>
  <si>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</si>
  <si>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</si>
  <si>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</si>
  <si>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</si>
  <si>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</si>
  <si>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</si>
  <si>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</si>
  <si>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</si>
  <si>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</si>
  <si>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</si>
  <si>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</si>
  <si>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</si>
  <si>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</si>
  <si>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</si>
  <si>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</si>
  <si>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</si>
  <si>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</si>
  <si>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</si>
  <si>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</si>
  <si>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</si>
  <si>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</si>
  <si>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</si>
  <si>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</si>
  <si>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</si>
  <si>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</si>
  <si>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</si>
  <si>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</si>
  <si>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</si>
  <si>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</si>
  <si>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</si>
  <si>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</si>
  <si>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</si>
  <si>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</si>
  <si>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</si>
  <si>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</si>
  <si>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</si>
  <si>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</si>
  <si>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</si>
  <si>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</si>
  <si>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</si>
  <si>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</si>
  <si>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</si>
  <si>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</si>
  <si>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</si>
  <si>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</si>
  <si>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</si>
  <si>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</si>
  <si>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</si>
  <si>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</si>
  <si>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</si>
  <si>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</si>
  <si>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</si>
  <si>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</si>
  <si>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</si>
  <si>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</si>
  <si>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</si>
  <si>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</si>
  <si>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</si>
  <si>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</si>
  <si>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</si>
  <si>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</si>
  <si>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</si>
  <si>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</si>
  <si>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</si>
  <si>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</si>
  <si>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</si>
  <si>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</si>
  <si>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</si>
  <si>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</si>
  <si>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</si>
  <si>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</si>
  <si>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</si>
  <si>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</si>
  <si>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</si>
  <si>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</si>
  <si>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</si>
  <si>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</si>
  <si>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</si>
  <si>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</si>
  <si>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</si>
  <si>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</si>
  <si>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</si>
  <si>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</si>
  <si>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</si>
  <si>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</si>
  <si>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</si>
  <si>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</si>
  <si>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</si>
  <si>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</si>
  <si>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</si>
  <si>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</si>
  <si>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</si>
  <si>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</si>
  <si>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</si>
  <si>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</si>
  <si>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</si>
  <si>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</si>
  <si>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</si>
  <si>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</si>
  <si>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</si>
  <si>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</si>
  <si>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</si>
  <si>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</si>
  <si>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</si>
  <si>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</si>
  <si>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</si>
  <si>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</si>
  <si>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</si>
  <si>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</si>
  <si>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</si>
  <si>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</si>
  <si>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</si>
  <si>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</si>
  <si>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</si>
  <si>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</si>
  <si>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</si>
  <si>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</si>
  <si>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</si>
  <si>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</si>
  <si>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</si>
  <si>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</si>
  <si>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</si>
  <si>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</si>
  <si>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</si>
  <si>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</si>
  <si>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</si>
  <si>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</si>
  <si>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</si>
  <si>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</si>
  <si>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</si>
  <si>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</si>
  <si>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</si>
  <si>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</si>
  <si>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</si>
  <si>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</si>
  <si>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</si>
  <si>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</si>
  <si>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</si>
  <si>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</si>
  <si>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</si>
  <si>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</si>
  <si>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</si>
  <si>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</si>
  <si>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</si>
  <si>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</si>
  <si>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</si>
  <si>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</si>
  <si>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</si>
  <si>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</si>
  <si>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</si>
  <si>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</si>
  <si>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</si>
  <si>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</si>
  <si>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</si>
  <si>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</si>
  <si>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</si>
  <si>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</si>
  <si>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</si>
  <si>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</si>
  <si>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</si>
  <si>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</si>
  <si>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</si>
  <si>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</si>
  <si>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</si>
  <si>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</si>
  <si>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</si>
  <si>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</si>
  <si>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</si>
  <si>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</si>
  <si>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</si>
  <si>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</si>
  <si>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</si>
  <si>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</si>
  <si>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</si>
  <si>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</si>
  <si>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</si>
  <si>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</si>
  <si>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</si>
  <si>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</si>
  <si>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</si>
  <si>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</si>
  <si>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</si>
  <si>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</si>
  <si>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</si>
  <si>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</si>
  <si>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</si>
  <si>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</si>
  <si>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</si>
  <si>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</si>
  <si>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</si>
  <si>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</si>
  <si>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</si>
  <si>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</si>
  <si>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</si>
  <si>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</si>
  <si>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</si>
  <si>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</si>
  <si>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</si>
  <si>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</si>
  <si>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</si>
  <si>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</si>
  <si>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</si>
  <si>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</si>
  <si>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</si>
  <si>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</si>
  <si>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</si>
  <si>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</si>
  <si>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</si>
  <si>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</si>
  <si>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</si>
  <si>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</si>
  <si>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</si>
  <si>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</si>
  <si>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</si>
  <si>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</si>
  <si>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</si>
  <si>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</si>
  <si>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</si>
  <si>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</si>
  <si>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</si>
  <si>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</si>
  <si>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</si>
  <si>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</si>
  <si>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</si>
  <si>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</si>
  <si>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</si>
  <si>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</si>
  <si>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</si>
  <si>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</si>
  <si>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</si>
  <si>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</si>
  <si>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</si>
  <si>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</si>
  <si>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</si>
  <si>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</si>
  <si>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</si>
  <si>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</si>
  <si>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</si>
  <si>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</si>
  <si>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</si>
  <si>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</si>
  <si>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</si>
  <si>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</si>
  <si>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</si>
  <si>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</si>
  <si>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</si>
  <si>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</si>
  <si>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</si>
  <si>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</si>
  <si>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</si>
  <si>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</si>
  <si>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</si>
  <si>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</si>
  <si>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</si>
  <si>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</si>
  <si>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</si>
  <si>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</si>
  <si>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</si>
  <si>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</si>
  <si>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</si>
  <si>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</si>
  <si>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</si>
  <si>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</si>
  <si>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</si>
  <si>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</si>
  <si>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</si>
  <si>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</si>
  <si>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</si>
  <si>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</si>
  <si>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</si>
  <si>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</si>
  <si>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</si>
  <si>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</si>
  <si>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</si>
  <si>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</si>
  <si>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</si>
  <si>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</si>
  <si>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</si>
  <si>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</si>
  <si>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</si>
  <si>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</si>
  <si>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</si>
  <si>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</si>
  <si>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</si>
  <si>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</si>
  <si>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</si>
  <si>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</si>
  <si>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</si>
  <si>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</si>
  <si>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</si>
  <si>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</si>
  <si>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</si>
  <si>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</si>
  <si>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</si>
  <si>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</si>
  <si>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</si>
  <si>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</si>
  <si>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</si>
  <si>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</si>
  <si>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</si>
  <si>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</si>
  <si>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</si>
  <si>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</si>
  <si>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</si>
  <si>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</si>
  <si>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</si>
  <si>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</si>
  <si>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</si>
  <si>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</si>
  <si>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</si>
  <si>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</si>
  <si>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</si>
  <si>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</si>
  <si>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</si>
  <si>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</si>
  <si>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</si>
  <si>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</si>
  <si>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</si>
  <si>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</si>
  <si>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</si>
  <si>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</si>
  <si>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</si>
  <si>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</si>
  <si>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</si>
  <si>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</si>
  <si>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</si>
  <si>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</si>
  <si>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</si>
  <si>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</si>
  <si>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</si>
  <si>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</si>
  <si>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</si>
  <si>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</si>
  <si>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</si>
  <si>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</si>
  <si>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</si>
  <si>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</si>
  <si>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</si>
  <si>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</si>
  <si>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</si>
  <si>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</si>
  <si>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</si>
  <si>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</si>
  <si>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</si>
  <si>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</si>
  <si>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</si>
  <si>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</si>
  <si>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</si>
  <si>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</si>
  <si>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</si>
  <si>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</si>
  <si>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</si>
  <si>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</si>
  <si>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</si>
  <si>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</si>
  <si>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</si>
  <si>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</si>
  <si>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</si>
  <si>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</si>
  <si>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</si>
  <si>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</si>
  <si>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</si>
  <si>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</si>
  <si>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</si>
  <si>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</si>
  <si>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</si>
  <si>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</si>
  <si>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</si>
  <si>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</si>
  <si>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</si>
  <si>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</si>
  <si>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</si>
  <si>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</si>
  <si>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</si>
  <si>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</si>
  <si>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</si>
  <si>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</si>
  <si>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</si>
  <si>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</si>
  <si>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</si>
  <si>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</si>
  <si>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</si>
  <si>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</si>
  <si>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</si>
  <si>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</si>
  <si>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</si>
  <si>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</si>
  <si>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</si>
  <si>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</si>
  <si>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</si>
  <si>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</si>
  <si>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</si>
  <si>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</si>
  <si>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</si>
  <si>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</si>
  <si>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</si>
  <si>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</si>
  <si>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</si>
  <si>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</si>
  <si>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</si>
  <si>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</si>
  <si>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</si>
  <si>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</si>
  <si>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</si>
  <si>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</si>
  <si>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</si>
  <si>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</si>
  <si>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</si>
  <si>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</si>
  <si>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</si>
  <si>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</si>
  <si>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</si>
  <si>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</si>
  <si>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</si>
  <si>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</si>
  <si>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</si>
  <si>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</si>
  <si>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</si>
  <si>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</si>
  <si>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</si>
  <si>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</si>
  <si>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</si>
  <si>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</si>
  <si>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</si>
  <si>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</si>
  <si>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</si>
  <si>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</si>
  <si>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</si>
  <si>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</si>
  <si>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</si>
  <si>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</si>
  <si>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</si>
  <si>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</si>
  <si>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</si>
  <si>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</si>
  <si>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</si>
  <si>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</si>
  <si>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</si>
  <si>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</si>
  <si>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</si>
  <si>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</si>
  <si>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</si>
  <si>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</si>
  <si>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</si>
  <si>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</si>
  <si>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</si>
  <si>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</si>
  <si>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</si>
  <si>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</si>
  <si>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</si>
  <si>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</si>
  <si>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</si>
  <si>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</si>
  <si>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</si>
  <si>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</si>
  <si>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</si>
  <si>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</si>
  <si>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</si>
  <si>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</si>
  <si>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</si>
  <si>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</si>
  <si>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</si>
  <si>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</si>
  <si>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</si>
  <si>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</si>
  <si>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</si>
  <si>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</si>
  <si>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</si>
  <si>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</si>
  <si>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</si>
  <si>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</si>
  <si>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</si>
  <si>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</si>
  <si>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</si>
  <si>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</si>
  <si>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</si>
  <si>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</si>
  <si>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</si>
  <si>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</si>
  <si>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</si>
  <si>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</si>
  <si>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</si>
  <si>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</si>
  <si>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</si>
  <si>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</si>
  <si>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</si>
  <si>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</si>
  <si>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</si>
  <si>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</si>
  <si>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</si>
  <si>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</si>
  <si>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</si>
  <si>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</si>
  <si>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</si>
  <si>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</si>
  <si>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</si>
  <si>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</si>
  <si>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</si>
  <si>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</si>
  <si>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</si>
  <si>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</si>
  <si>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</si>
  <si>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</si>
  <si>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</si>
  <si>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</si>
  <si>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</si>
  <si>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</si>
  <si>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</si>
  <si>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</si>
  <si>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</si>
  <si>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</si>
  <si>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</si>
  <si>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</si>
  <si>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</si>
  <si>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</si>
  <si>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</si>
  <si>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</si>
  <si>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</si>
  <si>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</si>
  <si>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</si>
  <si>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</si>
  <si>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</si>
  <si>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</si>
  <si>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</si>
  <si>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</si>
  <si>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</si>
  <si>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</si>
  <si>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</si>
  <si>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</si>
  <si>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</si>
  <si>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</si>
  <si>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</si>
  <si>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</si>
  <si>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</si>
  <si>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</si>
  <si>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</si>
  <si>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</si>
  <si>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</si>
  <si>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</si>
  <si>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</si>
  <si>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</si>
  <si>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</si>
  <si>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</si>
  <si>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</si>
  <si>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</si>
  <si>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</si>
  <si>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</si>
  <si>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</si>
  <si>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</si>
  <si>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</si>
  <si>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</si>
  <si>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</si>
  <si>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</si>
  <si>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</si>
  <si>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</si>
  <si>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</si>
  <si>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</si>
  <si>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</si>
  <si>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</si>
  <si>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</si>
  <si>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</si>
  <si>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</si>
  <si>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</si>
  <si>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</si>
  <si>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</si>
  <si>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</si>
  <si>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</si>
  <si>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</si>
  <si>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</si>
  <si>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</si>
  <si>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</si>
  <si>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</si>
  <si>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</si>
  <si>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</si>
  <si>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</si>
  <si>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</si>
  <si>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</si>
  <si>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</si>
  <si>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</si>
  <si>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</si>
  <si>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</si>
  <si>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</si>
  <si>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</si>
  <si>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</si>
  <si>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</si>
  <si>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</si>
  <si>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</si>
  <si>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</si>
  <si>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</si>
  <si>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</si>
  <si>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</si>
  <si>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</si>
  <si>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</si>
  <si>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</si>
  <si>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</si>
  <si>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</si>
  <si>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</si>
  <si>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</si>
  <si>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</si>
  <si>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</si>
  <si>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</si>
  <si>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</si>
  <si>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</si>
  <si>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</si>
  <si>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</si>
  <si>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</si>
  <si>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</si>
  <si>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</si>
  <si>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</si>
  <si>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</si>
  <si>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</si>
  <si>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</si>
  <si>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</si>
  <si>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</si>
  <si>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</si>
  <si>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</si>
  <si>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</si>
  <si>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</si>
  <si>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</si>
  <si>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</si>
  <si>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</si>
  <si>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</si>
  <si>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</si>
  <si>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</si>
  <si>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</si>
  <si>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</si>
  <si>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</si>
  <si>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</si>
  <si>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</si>
  <si>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</si>
  <si>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</si>
  <si>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</si>
  <si>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</si>
  <si>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</si>
  <si>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</si>
  <si>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</si>
  <si>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</si>
  <si>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</si>
  <si>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</si>
  <si>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</si>
  <si>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</si>
  <si>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</si>
  <si>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</si>
  <si>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</si>
  <si>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</si>
  <si>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</si>
  <si>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</si>
  <si>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</si>
  <si>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</si>
  <si>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</si>
  <si>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</si>
  <si>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</si>
  <si>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</si>
  <si>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</si>
  <si>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</si>
  <si>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</si>
  <si>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</si>
  <si>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</si>
  <si>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</si>
  <si>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</si>
  <si>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</si>
  <si>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</si>
  <si>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</si>
  <si>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</si>
  <si>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</si>
  <si>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</si>
  <si>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</si>
  <si>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</si>
  <si>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</si>
  <si>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</si>
  <si>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</si>
  <si>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</si>
  <si>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</si>
  <si>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</si>
  <si>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</si>
  <si>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</si>
  <si>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</si>
  <si>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</si>
  <si>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</si>
  <si>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</si>
  <si>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</si>
  <si>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</si>
  <si>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</si>
  <si>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</si>
  <si>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</si>
  <si>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</si>
  <si>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</si>
  <si>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</si>
  <si>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</si>
  <si>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</si>
  <si>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</si>
  <si>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</si>
  <si>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</si>
  <si>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</si>
  <si>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</si>
  <si>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</si>
  <si>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</si>
  <si>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</si>
  <si>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</si>
  <si>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</si>
  <si>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</si>
  <si>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</si>
  <si>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</si>
  <si>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</si>
  <si>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</si>
  <si>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</si>
  <si>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</si>
  <si>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</si>
  <si>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</si>
  <si>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</si>
  <si>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</si>
  <si>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</si>
  <si>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</si>
  <si>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</si>
  <si>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</si>
  <si>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</si>
  <si>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</si>
  <si>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</si>
  <si>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</si>
  <si>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</si>
  <si>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</si>
  <si>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</si>
  <si>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</si>
  <si>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</si>
  <si>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</si>
  <si>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</si>
  <si>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</si>
  <si>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</si>
  <si>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</si>
  <si>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</si>
  <si>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</si>
  <si>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</si>
  <si>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</si>
  <si>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</si>
  <si>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</si>
  <si>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</si>
  <si>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</si>
  <si>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</si>
  <si>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</si>
  <si>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</si>
  <si>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</si>
  <si>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</si>
  <si>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</si>
  <si>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</si>
  <si>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</si>
  <si>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</si>
  <si>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</si>
  <si>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</si>
  <si>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</si>
  <si>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</si>
  <si>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</si>
  <si>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</si>
  <si>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</si>
  <si>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</si>
  <si>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</si>
  <si>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</si>
  <si>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</si>
  <si>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</si>
  <si>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</si>
  <si>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</si>
  <si>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</si>
  <si>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</si>
  <si>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</si>
  <si>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</si>
  <si>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</si>
  <si>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</si>
  <si>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</si>
  <si>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</si>
  <si>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</si>
  <si>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</si>
  <si>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</si>
  <si>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</si>
  <si>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</si>
  <si>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</si>
  <si>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</si>
  <si>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</si>
  <si>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</si>
  <si>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</si>
  <si>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</si>
  <si>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</si>
  <si>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</si>
  <si>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</si>
  <si>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</si>
  <si>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</si>
  <si>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</si>
  <si>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</si>
  <si>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</si>
  <si>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</si>
  <si>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</si>
  <si>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</si>
  <si>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</si>
  <si>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</si>
  <si>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</si>
  <si>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</si>
  <si>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</si>
  <si>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</si>
  <si>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</si>
  <si>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</si>
  <si>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</si>
  <si>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</si>
  <si>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</si>
  <si>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</si>
  <si>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</si>
  <si>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</si>
  <si>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</si>
  <si>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</si>
  <si>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</si>
  <si>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</si>
  <si>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</si>
  <si>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</si>
  <si>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</si>
  <si>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</si>
  <si>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</si>
  <si>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</si>
  <si>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</si>
  <si>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</si>
  <si>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</si>
  <si>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</si>
  <si>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</si>
  <si>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</si>
  <si>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</si>
  <si>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</si>
  <si>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</si>
  <si>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</si>
  <si>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</si>
  <si>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</si>
  <si>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</si>
  <si>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</si>
  <si>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</si>
  <si>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</si>
  <si>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</si>
  <si>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</si>
  <si>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</si>
  <si>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</si>
  <si>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</si>
  <si>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</si>
  <si>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</si>
  <si>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</si>
  <si>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</si>
  <si>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</si>
  <si>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</si>
  <si>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</si>
  <si>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</si>
  <si>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</si>
  <si>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</si>
  <si>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</si>
  <si>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</si>
  <si>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</si>
  <si>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</si>
  <si>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</si>
  <si>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</si>
  <si>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</si>
  <si>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</si>
  <si>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</si>
  <si>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</si>
  <si>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</si>
  <si>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</si>
  <si>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</si>
  <si>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</si>
  <si>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</si>
  <si>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</si>
  <si>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</si>
  <si>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</si>
  <si>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</si>
  <si>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</si>
  <si>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</si>
  <si>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</si>
  <si>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</si>
  <si>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</si>
  <si>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</si>
  <si>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</si>
  <si>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</si>
  <si>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</si>
  <si>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</si>
  <si>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</si>
  <si>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</si>
  <si>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</si>
  <si>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</si>
  <si>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</si>
  <si>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</si>
  <si>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</si>
  <si>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</si>
  <si>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</si>
  <si>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</si>
  <si>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</si>
  <si>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</si>
  <si>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</si>
  <si>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</si>
  <si>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</si>
  <si>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</si>
  <si>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</si>
  <si>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</si>
  <si>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</si>
  <si>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</si>
  <si>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</si>
  <si>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</si>
  <si>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</si>
  <si>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</si>
  <si>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</si>
  <si>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</si>
  <si>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</si>
  <si>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</si>
  <si>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</si>
  <si>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</si>
  <si>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</si>
  <si>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</si>
  <si>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</si>
  <si>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</si>
  <si>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</si>
  <si>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</si>
  <si>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</si>
  <si>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</si>
  <si>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</si>
  <si>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</si>
  <si>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</si>
  <si>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</si>
  <si>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</si>
  <si>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</si>
  <si>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</si>
  <si>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</si>
  <si>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</si>
  <si>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</si>
  <si>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</si>
  <si>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</si>
  <si>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</si>
  <si>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</si>
  <si>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</si>
  <si>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</si>
  <si>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</si>
  <si>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</si>
  <si>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</si>
  <si>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</si>
  <si>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</si>
  <si>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</si>
  <si>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</si>
  <si>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</si>
  <si>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</si>
  <si>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</si>
  <si>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</si>
  <si>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</si>
  <si>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</si>
  <si>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</si>
  <si>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</si>
  <si>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</si>
  <si>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</si>
  <si>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</si>
  <si>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</si>
  <si>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</si>
  <si>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</si>
  <si>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</si>
  <si>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</si>
  <si>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</si>
  <si>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</si>
  <si>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</si>
  <si>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</si>
  <si>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</si>
  <si>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</si>
  <si>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</si>
  <si>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</si>
  <si>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</si>
  <si>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</si>
  <si>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</si>
  <si>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</si>
  <si>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</si>
  <si>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</si>
  <si>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</si>
  <si>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</si>
  <si>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</si>
  <si>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</si>
  <si>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</si>
  <si>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</si>
  <si>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</si>
  <si>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</si>
  <si>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</si>
  <si>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</si>
  <si>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</si>
  <si>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</si>
  <si>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</si>
  <si>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</si>
  <si>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</si>
  <si>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</si>
  <si>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</si>
  <si>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</si>
  <si>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</si>
  <si>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</si>
  <si>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</si>
  <si>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</si>
  <si>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</si>
  <si>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</si>
  <si>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</si>
  <si>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</si>
  <si>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</si>
  <si>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</si>
  <si>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</si>
  <si>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</si>
  <si>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</si>
  <si>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</si>
  <si>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</si>
  <si>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</si>
  <si>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</si>
  <si>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</si>
  <si>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</si>
  <si>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</si>
  <si>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</si>
  <si>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</si>
  <si>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</si>
  <si>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</si>
  <si>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</si>
  <si>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</si>
  <si>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</si>
  <si>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</si>
  <si>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</si>
  <si>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</si>
  <si>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</si>
  <si>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</si>
  <si>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</si>
  <si>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</si>
  <si>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</si>
  <si>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</si>
  <si>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</si>
  <si>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</si>
  <si>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</si>
  <si>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</si>
  <si>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</si>
  <si>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</si>
  <si>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</si>
  <si>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</si>
  <si>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</si>
  <si>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</si>
  <si>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</si>
  <si>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</si>
  <si>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</si>
  <si>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</si>
  <si>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</si>
  <si>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</si>
  <si>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</si>
  <si>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</si>
  <si>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</si>
  <si>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</si>
  <si>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</si>
  <si>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</si>
  <si>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</si>
  <si>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</si>
  <si>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</si>
  <si>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</si>
  <si>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</si>
  <si>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</si>
  <si>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</si>
  <si>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</si>
  <si>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</si>
  <si>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</si>
  <si>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</si>
  <si>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</si>
  <si>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</si>
  <si>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</si>
  <si>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</si>
  <si>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</si>
  <si>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</si>
  <si>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</si>
  <si>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</si>
  <si>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</si>
  <si>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</si>
  <si>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</si>
  <si>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</si>
  <si>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</si>
  <si>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</si>
  <si>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</si>
  <si>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</si>
  <si>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</si>
  <si>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</si>
  <si>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</si>
  <si>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</si>
  <si>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</si>
  <si>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</si>
  <si>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</si>
  <si>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</si>
  <si>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</si>
  <si>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</si>
  <si>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</si>
  <si>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</si>
  <si>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</si>
  <si>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</si>
  <si>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</si>
  <si>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</si>
  <si>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</si>
  <si>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</si>
  <si>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</si>
  <si>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</si>
  <si>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</si>
  <si>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</si>
  <si>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</si>
  <si>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</si>
  <si>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</si>
  <si>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</si>
  <si>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</si>
  <si>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</si>
  <si>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</si>
  <si>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</si>
  <si>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</si>
  <si>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</si>
  <si>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</si>
  <si>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</si>
  <si>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</si>
  <si>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</si>
  <si>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</si>
  <si>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</si>
  <si>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</si>
  <si>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</si>
  <si>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</si>
  <si>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</si>
  <si>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</si>
  <si>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</si>
  <si>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</si>
  <si>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</si>
  <si>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</si>
  <si>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</si>
  <si>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</si>
  <si>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</si>
  <si>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</si>
  <si>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</si>
  <si>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</si>
  <si>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</si>
  <si>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</si>
  <si>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</si>
  <si>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</si>
  <si>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</si>
  <si>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</si>
  <si>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</si>
  <si>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</si>
  <si>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</si>
  <si>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</si>
  <si>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</si>
  <si>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</si>
  <si>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</si>
  <si>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</si>
  <si>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</si>
  <si>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</si>
  <si>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</si>
  <si>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</si>
  <si>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</si>
  <si>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</si>
  <si>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</si>
  <si>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</si>
  <si>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</si>
  <si>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</si>
  <si>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</si>
  <si>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</si>
  <si>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</si>
  <si>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</si>
  <si>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</si>
  <si>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</si>
  <si>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</si>
  <si>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</si>
  <si>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</si>
  <si>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</si>
  <si>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</si>
  <si>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</si>
  <si>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</si>
  <si>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</si>
  <si>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</si>
  <si>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</si>
  <si>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</si>
  <si>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</si>
  <si>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</si>
  <si>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</si>
  <si>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</si>
  <si>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</si>
  <si>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</si>
  <si>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</si>
  <si>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</si>
  <si>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</si>
  <si>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</si>
  <si>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</si>
  <si>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</si>
  <si>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</si>
  <si>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</si>
  <si>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</si>
  <si>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</si>
  <si>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</si>
  <si>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</si>
  <si>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</si>
  <si>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</si>
  <si>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</si>
  <si>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</si>
  <si>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</si>
  <si>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</si>
  <si>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</si>
  <si>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</si>
  <si>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</si>
  <si>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</si>
  <si>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</si>
  <si>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</si>
  <si>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</si>
  <si>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</si>
  <si>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</si>
  <si>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</si>
  <si>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</si>
  <si>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</si>
  <si>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</si>
  <si>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</si>
  <si>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</si>
  <si>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</si>
  <si>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</si>
  <si>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</si>
  <si>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</si>
  <si>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</si>
  <si>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</si>
  <si>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</si>
  <si>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</si>
  <si>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</si>
  <si>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</si>
  <si>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</si>
  <si>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</si>
  <si>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</si>
  <si>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</si>
  <si>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</si>
  <si>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</si>
  <si>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</si>
  <si>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</si>
  <si>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</si>
  <si>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</si>
  <si>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</si>
  <si>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</si>
  <si>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</si>
  <si>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</si>
  <si>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</si>
  <si>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</si>
  <si>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</si>
  <si>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</si>
  <si>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</si>
  <si>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</si>
  <si>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</si>
  <si>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</si>
  <si>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</si>
  <si>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</si>
  <si>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</si>
  <si>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</si>
  <si>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</si>
  <si>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</si>
  <si>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</si>
  <si>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</si>
  <si>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</si>
  <si>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</si>
  <si>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</si>
  <si>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</si>
  <si>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</si>
  <si>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</si>
  <si>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</si>
  <si>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</si>
  <si>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</si>
  <si>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</si>
  <si>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</si>
  <si>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</si>
  <si>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</si>
  <si>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</si>
  <si>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</si>
  <si>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</si>
  <si>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</si>
  <si>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</si>
  <si>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</si>
  <si>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</si>
  <si>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</si>
  <si>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</si>
  <si>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</si>
  <si>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</si>
  <si>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</si>
  <si>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</si>
  <si>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</si>
  <si>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</si>
  <si>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</si>
  <si>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</si>
  <si>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</si>
  <si>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</si>
  <si>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</si>
  <si>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</si>
  <si>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</si>
  <si>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</si>
  <si>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</si>
  <si>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</si>
  <si>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</si>
  <si>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</si>
  <si>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</si>
  <si>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</si>
  <si>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</si>
  <si>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</si>
  <si>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</si>
  <si>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</si>
  <si>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</si>
  <si>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</si>
  <si>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</si>
  <si>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</si>
  <si>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</si>
  <si>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</si>
  <si>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</si>
  <si>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</si>
  <si>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</si>
  <si>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</si>
  <si>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</si>
  <si>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</si>
  <si>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</si>
  <si>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</si>
  <si>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</si>
  <si>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</si>
  <si>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</si>
  <si>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</si>
  <si>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</si>
  <si>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</si>
  <si>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</si>
  <si>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</si>
  <si>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</si>
  <si>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</si>
  <si>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</si>
  <si>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</si>
  <si>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</si>
  <si>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</si>
  <si>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</si>
  <si>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</si>
  <si>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</si>
  <si>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</si>
  <si>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</si>
  <si>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</si>
  <si>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</si>
  <si>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</si>
  <si>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</si>
  <si>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</si>
  <si>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</si>
  <si>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</si>
  <si>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</si>
  <si>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</si>
  <si>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</si>
  <si>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</si>
  <si>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</si>
  <si>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</si>
  <si>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</si>
  <si>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</si>
  <si>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</si>
  <si>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</si>
  <si>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</si>
  <si>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</si>
  <si>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</si>
  <si>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</si>
  <si>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</si>
  <si>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</si>
  <si>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</si>
  <si>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</si>
  <si>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</si>
  <si>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</si>
  <si>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</si>
  <si>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</si>
  <si>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</si>
  <si>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</si>
  <si>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</si>
  <si>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</si>
  <si>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</si>
  <si>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</si>
  <si>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</si>
  <si>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</si>
  <si>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</si>
  <si>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</si>
  <si>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</si>
  <si>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</si>
  <si>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</si>
  <si>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</si>
  <si>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</si>
  <si>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</si>
  <si>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</si>
  <si>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</si>
  <si>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</si>
  <si>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</si>
  <si>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</si>
  <si>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</si>
  <si>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</si>
  <si>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</si>
  <si>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</si>
  <si>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</si>
  <si>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</si>
  <si>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</si>
  <si>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</si>
  <si>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</si>
  <si>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</si>
  <si>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</si>
  <si>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</si>
  <si>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</si>
  <si>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</si>
  <si>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</si>
  <si>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</si>
  <si>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</si>
  <si>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</si>
  <si>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</si>
  <si>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</si>
  <si>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</si>
  <si>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</si>
  <si>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</si>
  <si>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</si>
  <si>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</si>
  <si>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</si>
  <si>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</si>
  <si>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</si>
  <si>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</si>
  <si>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</si>
  <si>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</si>
  <si>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</si>
  <si>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</si>
  <si>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</si>
  <si>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</si>
  <si>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</si>
  <si>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</si>
  <si>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</si>
  <si>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</si>
  <si>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</si>
  <si>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</si>
  <si>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</si>
  <si>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</si>
  <si>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</si>
  <si>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</si>
  <si>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</si>
  <si>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</si>
  <si>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</si>
  <si>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</si>
  <si>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</si>
  <si>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</si>
  <si>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</si>
  <si>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</si>
  <si>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</si>
  <si>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</si>
  <si>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</si>
  <si>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</si>
  <si>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</si>
  <si>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</si>
  <si>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</si>
  <si>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</si>
  <si>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</si>
  <si>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</si>
  <si>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</si>
  <si>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</si>
  <si>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</si>
  <si>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</si>
  <si>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</si>
  <si>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</si>
  <si>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</si>
  <si>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</si>
  <si>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</si>
  <si>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</si>
  <si>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</si>
  <si>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</si>
  <si>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</si>
  <si>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</si>
  <si>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</si>
  <si>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</si>
  <si>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</si>
  <si>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</si>
  <si>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</si>
  <si>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</si>
  <si>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</si>
  <si>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</si>
  <si>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</si>
  <si>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</si>
  <si>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</si>
  <si>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</si>
  <si>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</si>
  <si>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</si>
  <si>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</si>
  <si>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</si>
  <si>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</si>
  <si>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</si>
  <si>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</si>
  <si>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</si>
  <si>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</si>
  <si>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</si>
  <si>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</si>
  <si>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</si>
  <si>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</si>
  <si>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</si>
  <si>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</si>
  <si>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</si>
  <si>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</si>
  <si>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</si>
  <si>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</si>
  <si>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</si>
  <si>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</si>
  <si>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</si>
  <si>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</si>
  <si>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</si>
  <si>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</si>
  <si>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</si>
  <si>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</si>
  <si>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</si>
  <si>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</si>
  <si>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</si>
  <si>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</si>
  <si>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</si>
  <si>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</si>
  <si>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</si>
  <si>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</si>
  <si>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</si>
  <si>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</si>
  <si>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</si>
  <si>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</si>
  <si>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</si>
  <si>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</si>
  <si>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</si>
  <si>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</si>
  <si>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</si>
  <si>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</si>
  <si>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</si>
  <si>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</si>
  <si>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</si>
  <si>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</si>
  <si>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</si>
  <si>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</si>
  <si>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</si>
  <si>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</si>
  <si>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</si>
  <si>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</si>
  <si>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</si>
  <si>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</si>
  <si>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</si>
  <si>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</si>
  <si>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</si>
  <si>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</si>
  <si>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</si>
  <si>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</si>
  <si>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</si>
  <si>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</si>
  <si>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</si>
  <si>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</si>
  <si>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</si>
  <si>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</si>
  <si>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</si>
  <si>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</si>
  <si>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</si>
  <si>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</si>
  <si>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</si>
  <si>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</si>
  <si>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</si>
  <si>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</si>
  <si>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</si>
  <si>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</si>
  <si>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</si>
  <si>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</si>
  <si>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</si>
  <si>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</si>
  <si>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</si>
  <si>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</si>
  <si>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</si>
  <si>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</si>
  <si>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</si>
  <si>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</si>
  <si>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</si>
  <si>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</si>
  <si>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</si>
  <si>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</si>
  <si>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</si>
  <si>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</si>
  <si>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</si>
  <si>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</si>
  <si>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</si>
  <si>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</si>
  <si>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</si>
  <si>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</si>
  <si>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</si>
  <si>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</si>
  <si>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</si>
  <si>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</si>
  <si>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</si>
  <si>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</si>
  <si>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</si>
  <si>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</si>
  <si>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</si>
  <si>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</si>
  <si>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</si>
  <si>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</si>
  <si>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</si>
  <si>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</si>
  <si>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</si>
  <si>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</si>
  <si>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</si>
  <si>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</si>
  <si>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</si>
  <si>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</si>
  <si>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</si>
  <si>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</si>
  <si>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</si>
  <si>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</si>
  <si>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</si>
  <si>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</si>
  <si>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</si>
  <si>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</si>
  <si>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</si>
  <si>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</si>
  <si>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</si>
  <si>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</si>
  <si>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</si>
  <si>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</si>
  <si>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</si>
  <si>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</si>
  <si>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</si>
  <si>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</si>
  <si>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</si>
  <si>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</si>
  <si>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</si>
  <si>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</si>
  <si>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</si>
  <si>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</si>
  <si>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</si>
  <si>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</si>
  <si>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</si>
  <si>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</si>
  <si>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</si>
  <si>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</si>
  <si>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</si>
  <si>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</si>
  <si>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</si>
  <si>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</si>
  <si>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</si>
  <si>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</si>
  <si>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</si>
  <si>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</si>
  <si>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</si>
  <si>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</si>
  <si>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</si>
  <si>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</si>
  <si>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</si>
  <si>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</si>
  <si>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</si>
  <si>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</si>
  <si>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</si>
  <si>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</si>
  <si>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</si>
  <si>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</si>
  <si>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</si>
  <si>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</si>
  <si>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</si>
  <si>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</si>
  <si>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</si>
  <si>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</si>
  <si>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</si>
  <si>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</si>
  <si>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</si>
  <si>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</si>
  <si>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</si>
  <si>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</si>
  <si>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</si>
  <si>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</si>
  <si>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</si>
  <si>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</si>
  <si>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</si>
  <si>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</si>
  <si>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</si>
  <si>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</si>
  <si>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</si>
  <si>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</si>
  <si>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</si>
  <si>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</si>
  <si>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</si>
  <si>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</si>
  <si>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</si>
  <si>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</si>
  <si>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</si>
  <si>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</si>
  <si>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</si>
  <si>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</si>
  <si>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</si>
  <si>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</si>
  <si>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</si>
  <si>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</si>
  <si>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</si>
  <si>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</si>
  <si>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</si>
  <si>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</si>
  <si>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</si>
  <si>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</si>
  <si>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</si>
  <si>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</si>
  <si>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</si>
  <si>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</si>
  <si>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</si>
  <si>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</si>
  <si>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</si>
  <si>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</si>
  <si>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</si>
  <si>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</si>
  <si>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</si>
  <si>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</si>
  <si>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</si>
  <si>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</si>
  <si>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</si>
  <si>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</si>
  <si>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</si>
  <si>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</si>
  <si>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</si>
  <si>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</si>
  <si>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</si>
  <si>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</si>
  <si>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</si>
  <si>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</si>
  <si>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</si>
  <si>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</si>
  <si>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</si>
  <si>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</si>
  <si>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</si>
  <si>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</si>
  <si>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</si>
  <si>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</si>
  <si>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</si>
  <si>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</si>
  <si>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</si>
  <si>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</si>
  <si>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</si>
  <si>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</si>
  <si>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</si>
  <si>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</si>
  <si>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</si>
  <si>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</si>
  <si>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</si>
  <si>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</si>
  <si>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</si>
  <si>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</si>
  <si>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</si>
  <si>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</si>
  <si>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</si>
  <si>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</si>
  <si>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</si>
  <si>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</si>
  <si>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</si>
  <si>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</si>
  <si>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</si>
  <si>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</si>
  <si>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</si>
  <si>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</si>
  <si>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</si>
  <si>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</si>
  <si>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</si>
  <si>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</si>
  <si>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</si>
  <si>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</si>
  <si>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</si>
  <si>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</si>
  <si>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</si>
  <si>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</si>
  <si>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</si>
  <si>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</si>
  <si>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</si>
  <si>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</si>
  <si>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</si>
  <si>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</si>
  <si>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</si>
  <si>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</si>
  <si>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</si>
  <si>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</si>
  <si>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</si>
  <si>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</si>
  <si>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</si>
  <si>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</si>
  <si>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</si>
  <si>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</si>
  <si>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</si>
  <si>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</si>
  <si>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</si>
  <si>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</si>
  <si>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</si>
  <si>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</si>
  <si>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</si>
  <si>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</si>
  <si>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</si>
  <si>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</si>
  <si>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</si>
  <si>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</si>
  <si>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</si>
  <si>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</si>
  <si>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</si>
  <si>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</si>
  <si>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</si>
  <si>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</si>
  <si>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</si>
  <si>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</si>
  <si>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</si>
  <si>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</si>
  <si>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</si>
  <si>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</si>
  <si>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</si>
  <si>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</si>
  <si>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</si>
  <si>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</si>
  <si>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</si>
  <si>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</si>
  <si>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</si>
  <si>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</si>
  <si>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</si>
  <si>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</si>
  <si>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</si>
  <si>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</si>
  <si>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</si>
  <si>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</si>
  <si>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</si>
  <si>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</si>
  <si>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</si>
  <si>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</si>
  <si>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</si>
  <si>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</si>
  <si>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</si>
  <si>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</si>
  <si>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</si>
  <si>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</si>
  <si>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</si>
  <si>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</si>
  <si>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</si>
  <si>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</si>
  <si>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</si>
  <si>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</si>
  <si>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</si>
  <si>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</si>
  <si>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</si>
  <si>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</si>
  <si>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</si>
  <si>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</si>
  <si>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</si>
  <si>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</si>
  <si>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</si>
  <si>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</si>
  <si>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</si>
  <si>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</si>
  <si>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</si>
  <si>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</si>
  <si>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</si>
  <si>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</si>
  <si>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</si>
  <si>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</si>
  <si>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</si>
  <si>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</si>
  <si>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</si>
  <si>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</si>
  <si>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</si>
  <si>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</si>
  <si>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</si>
  <si>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</si>
  <si>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</si>
  <si>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</si>
  <si>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</si>
  <si>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</si>
  <si>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</si>
  <si>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</si>
  <si>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</si>
  <si>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</si>
  <si>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</si>
  <si>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</si>
  <si>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</si>
  <si>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</si>
  <si>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</si>
  <si>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</si>
  <si>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</si>
  <si>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</si>
  <si>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</si>
  <si>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</si>
  <si>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</si>
  <si>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</si>
  <si>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</si>
  <si>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</si>
  <si>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</si>
  <si>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</si>
  <si>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</si>
  <si>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</si>
  <si>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</si>
  <si>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</si>
  <si>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</si>
  <si>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</si>
  <si>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</si>
  <si>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</si>
  <si>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</si>
  <si>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</si>
  <si>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</si>
  <si>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</si>
  <si>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</si>
  <si>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</si>
  <si>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</si>
  <si>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</si>
  <si>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</si>
  <si>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</si>
  <si>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</si>
  <si>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</si>
  <si>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</si>
  <si>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</si>
  <si>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</si>
  <si>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</si>
  <si>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</si>
  <si>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</si>
  <si>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</si>
  <si>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</si>
  <si>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</si>
  <si>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</si>
  <si>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</si>
  <si>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</si>
  <si>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</si>
  <si>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</si>
  <si>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</si>
  <si>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</si>
  <si>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</si>
  <si>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</si>
  <si>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</si>
  <si>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</si>
  <si>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</si>
  <si>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</si>
  <si>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</si>
  <si>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</si>
  <si>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</si>
  <si>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</si>
  <si>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</si>
  <si>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</si>
  <si>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</si>
  <si>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</si>
  <si>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</si>
  <si>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</si>
  <si>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</si>
  <si>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</si>
  <si>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</si>
  <si>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</si>
  <si>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</si>
  <si>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</si>
  <si>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</si>
  <si>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</si>
  <si>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</si>
  <si>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</si>
  <si>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</si>
  <si>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</si>
  <si>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</si>
  <si>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</si>
  <si>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</si>
  <si>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</si>
  <si>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</si>
  <si>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</si>
  <si>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</si>
  <si>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</si>
  <si>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</si>
  <si>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</si>
  <si>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</si>
  <si>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</si>
  <si>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</si>
  <si>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</si>
  <si>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</si>
  <si>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</si>
  <si>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</si>
  <si>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</si>
  <si>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</si>
  <si>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</si>
  <si>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</si>
  <si>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</si>
  <si>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</si>
  <si>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</si>
  <si>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</si>
  <si>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</si>
  <si>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</si>
  <si>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</si>
  <si>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</si>
  <si>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</si>
  <si>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</si>
  <si>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</si>
  <si>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</si>
  <si>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</si>
  <si>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</si>
  <si>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</si>
  <si>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</si>
  <si>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</si>
  <si>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</si>
  <si>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</si>
  <si>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</si>
  <si>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</si>
  <si>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</si>
  <si>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</si>
  <si>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</si>
  <si>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</si>
  <si>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</si>
  <si>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</si>
  <si>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</si>
  <si>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</si>
  <si>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</si>
  <si>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</si>
  <si>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</si>
  <si>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</si>
  <si>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</si>
  <si>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</si>
  <si>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</si>
  <si>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</si>
  <si>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</si>
  <si>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</si>
  <si>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</si>
  <si>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</si>
  <si>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</si>
  <si>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</si>
  <si>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</si>
  <si>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</si>
  <si>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</si>
  <si>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</si>
  <si>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</si>
  <si>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</si>
  <si>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</si>
  <si>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</si>
  <si>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</si>
  <si>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</si>
  <si>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</si>
  <si>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</si>
  <si>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</si>
  <si>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</si>
  <si>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</si>
  <si>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</si>
  <si>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</si>
  <si>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</si>
  <si>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</si>
  <si>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</si>
  <si>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</si>
  <si>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</si>
  <si>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</si>
  <si>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</si>
  <si>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</si>
  <si>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</si>
  <si>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</si>
  <si>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</si>
  <si>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</si>
  <si>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</si>
  <si>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</si>
  <si>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</si>
  <si>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</si>
  <si>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</si>
  <si>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</si>
  <si>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</si>
  <si>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</si>
  <si>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</si>
  <si>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</si>
  <si>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</si>
  <si>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</si>
  <si>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</si>
  <si>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</si>
  <si>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</si>
  <si>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</si>
  <si>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</si>
  <si>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</si>
  <si>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</si>
  <si>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</si>
  <si>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</si>
  <si>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</si>
  <si>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</si>
  <si>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</si>
  <si>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</si>
  <si>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</si>
  <si>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</si>
  <si>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</si>
  <si>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</si>
  <si>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</si>
  <si>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</si>
  <si>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</si>
  <si>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</si>
  <si>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</si>
  <si>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</si>
  <si>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</si>
  <si>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</si>
  <si>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</si>
  <si>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</si>
  <si>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</si>
  <si>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</si>
  <si>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</si>
  <si>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</si>
  <si>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</si>
  <si>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</si>
  <si>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</si>
  <si>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</si>
  <si>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</si>
  <si>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</si>
  <si>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</si>
  <si>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</si>
  <si>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</si>
  <si>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</si>
  <si>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</si>
  <si>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</si>
  <si>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</si>
  <si>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</si>
  <si>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</si>
  <si>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</si>
  <si>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</si>
  <si>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</si>
  <si>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</si>
  <si>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</si>
  <si>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</si>
  <si>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</si>
  <si>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</si>
  <si>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</si>
  <si>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</si>
  <si>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</si>
  <si>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</si>
  <si>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</si>
  <si>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</si>
  <si>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</si>
  <si>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</si>
  <si>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</si>
  <si>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</si>
  <si>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</si>
  <si>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</si>
  <si>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</si>
  <si>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</si>
  <si>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</si>
  <si>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</si>
  <si>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</si>
  <si>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</si>
  <si>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</si>
  <si>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</si>
  <si>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</si>
  <si>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</si>
  <si>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</si>
  <si>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</si>
  <si>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</si>
  <si>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</si>
  <si>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</si>
  <si>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</si>
  <si>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</si>
  <si>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</si>
  <si>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</si>
  <si>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</si>
  <si>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</si>
  <si>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</si>
  <si>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</si>
  <si>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</si>
  <si>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</si>
  <si>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</si>
  <si>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</si>
  <si>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</si>
  <si>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</si>
  <si>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</si>
  <si>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</si>
  <si>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</si>
  <si>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</si>
  <si>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</si>
  <si>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</si>
  <si>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</si>
  <si>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</si>
  <si>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</si>
  <si>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</si>
  <si>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</si>
  <si>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</si>
  <si>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</si>
  <si>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</si>
  <si>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</si>
  <si>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</si>
  <si>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</si>
  <si>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</si>
  <si>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</si>
  <si>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</si>
  <si>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</si>
  <si>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</si>
  <si>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</si>
  <si>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</si>
  <si>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</si>
  <si>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</si>
  <si>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</si>
  <si>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</si>
  <si>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</si>
  <si>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</si>
  <si>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</si>
  <si>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</si>
  <si>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</si>
  <si>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</si>
  <si>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</si>
  <si>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</si>
  <si>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</si>
  <si>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</si>
  <si>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</si>
  <si>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</si>
  <si>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</si>
  <si>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</si>
  <si>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</si>
  <si>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</si>
  <si>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</si>
  <si>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</si>
  <si>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</si>
  <si>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</si>
  <si>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</si>
  <si>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</si>
  <si>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</si>
  <si>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</si>
  <si>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</si>
  <si>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</si>
  <si>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</si>
  <si>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</si>
  <si>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</si>
  <si>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</si>
  <si>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</si>
  <si>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</si>
  <si>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</si>
  <si>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</si>
  <si>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</si>
  <si>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</si>
  <si>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</si>
  <si>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</si>
  <si>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</si>
  <si>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</si>
  <si>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</si>
  <si>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</si>
  <si>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</si>
  <si>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</si>
  <si>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</si>
  <si>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</si>
  <si>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</si>
  <si>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</si>
  <si>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</si>
  <si>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</si>
  <si>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</si>
  <si>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</si>
  <si>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</si>
  <si>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</si>
  <si>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</si>
  <si>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</si>
  <si>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</si>
  <si>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</si>
  <si>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</si>
  <si>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</si>
  <si>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</si>
  <si>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</si>
  <si>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</si>
  <si>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</si>
  <si>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</si>
  <si>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</si>
  <si>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</si>
  <si>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</si>
  <si>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</si>
  <si>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</si>
  <si>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</si>
  <si>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</si>
  <si>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</si>
  <si>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</si>
  <si>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</si>
  <si>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</si>
  <si>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</si>
  <si>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</si>
  <si>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</si>
  <si>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</si>
  <si>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</si>
  <si>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</si>
  <si>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</si>
  <si>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</si>
  <si>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</si>
  <si>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</si>
  <si>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</si>
  <si>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</si>
  <si>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</si>
  <si>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</si>
  <si>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</si>
  <si>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</si>
  <si>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</si>
  <si>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</si>
  <si>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</si>
  <si>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</si>
  <si>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</si>
  <si>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</si>
  <si>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</si>
  <si>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</si>
  <si>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</si>
  <si>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</si>
  <si>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</si>
  <si>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</si>
  <si>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</si>
  <si>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</si>
  <si>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</si>
  <si>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</si>
  <si>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</si>
  <si>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</si>
  <si>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</si>
  <si>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</si>
  <si>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</si>
  <si>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</si>
  <si>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</si>
  <si>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</si>
  <si>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</si>
  <si>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</si>
  <si>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</si>
  <si>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</si>
  <si>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</si>
  <si>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</si>
  <si>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</si>
  <si>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</si>
  <si>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</si>
  <si>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</si>
  <si>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</si>
  <si>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</si>
  <si>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</si>
  <si>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</si>
  <si>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</si>
  <si>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</si>
  <si>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</si>
  <si>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</si>
  <si>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</si>
  <si>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</si>
  <si>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</si>
  <si>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</si>
  <si>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</si>
  <si>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</si>
  <si>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</si>
  <si>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</si>
  <si>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</si>
  <si>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</si>
  <si>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</si>
  <si>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</si>
  <si>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</si>
  <si>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</si>
  <si>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</si>
  <si>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</si>
  <si>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</si>
  <si>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</si>
  <si>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</si>
  <si>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</si>
  <si>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</si>
  <si>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</si>
  <si>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</si>
  <si>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</si>
  <si>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</si>
  <si>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</si>
  <si>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</si>
  <si>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</si>
  <si>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</si>
  <si>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</si>
  <si>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</si>
  <si>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</si>
  <si>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</si>
  <si>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</si>
  <si>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</si>
  <si>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</si>
  <si>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</si>
  <si>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</si>
  <si>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</si>
  <si>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</si>
  <si>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</si>
  <si>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</si>
  <si>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</si>
  <si>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</si>
  <si>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</si>
  <si>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</si>
  <si>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</si>
  <si>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</si>
  <si>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</si>
  <si>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</si>
  <si>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</si>
  <si>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</si>
  <si>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</si>
  <si>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</si>
  <si>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</si>
  <si>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</si>
  <si>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</si>
  <si>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</si>
  <si>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</si>
  <si>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</si>
  <si>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</si>
  <si>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</si>
  <si>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</si>
  <si>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</si>
  <si>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</si>
  <si>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</si>
  <si>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</si>
  <si>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</si>
  <si>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</si>
  <si>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</si>
  <si>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</si>
  <si>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</si>
  <si>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</si>
  <si>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</si>
  <si>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</si>
  <si>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</si>
  <si>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</si>
  <si>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</si>
  <si>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</si>
  <si>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</si>
  <si>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</si>
  <si>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</si>
  <si>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</si>
  <si>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</si>
  <si>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</si>
  <si>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</si>
  <si>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</si>
  <si>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</si>
  <si>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</si>
  <si>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</si>
  <si>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</si>
  <si>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</si>
  <si>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</si>
  <si>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</si>
  <si>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</si>
  <si>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</si>
  <si>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</si>
  <si>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</si>
  <si>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</si>
  <si>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</si>
  <si>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</si>
  <si>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</si>
  <si>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</si>
  <si>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</si>
  <si>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</si>
  <si>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</si>
  <si>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</si>
  <si>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</si>
  <si>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</si>
  <si>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</si>
  <si>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</si>
  <si>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</si>
  <si>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</si>
  <si>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</si>
  <si>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</si>
  <si>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</si>
  <si>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</si>
  <si>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</si>
  <si>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</si>
  <si>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</si>
  <si>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</si>
  <si>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</si>
  <si>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</si>
  <si>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</si>
  <si>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</si>
  <si>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</si>
  <si>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</si>
  <si>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</si>
  <si>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</si>
  <si>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</si>
  <si>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</si>
  <si>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</si>
  <si>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</si>
  <si>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</si>
  <si>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</si>
  <si>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</si>
  <si>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</si>
  <si>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</si>
  <si>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</si>
  <si>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</si>
  <si>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</si>
  <si>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</si>
  <si>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</si>
  <si>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</si>
  <si>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</si>
  <si>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</si>
  <si>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</si>
  <si>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</si>
  <si>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</si>
  <si>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</si>
  <si>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</si>
  <si>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</si>
  <si>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</si>
  <si>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</si>
  <si>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</si>
  <si>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</si>
  <si>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</si>
  <si>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</si>
  <si>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</si>
  <si>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</si>
  <si>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</si>
  <si>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</si>
  <si>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</si>
  <si>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</si>
  <si>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</si>
  <si>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</si>
  <si>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</si>
  <si>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</si>
  <si>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</si>
  <si>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</si>
  <si>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</si>
  <si>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</si>
  <si>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</si>
  <si>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</si>
  <si>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</si>
  <si>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</si>
  <si>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</si>
  <si>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</si>
  <si>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</si>
  <si>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</si>
  <si>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</si>
  <si>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</si>
  <si>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</si>
  <si>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</si>
  <si>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</si>
  <si>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</si>
  <si>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</si>
  <si>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</si>
  <si>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</si>
  <si>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</si>
  <si>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</si>
  <si>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</si>
  <si>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</si>
  <si>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</si>
  <si>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</si>
  <si>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</si>
  <si>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</si>
  <si>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</si>
  <si>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</si>
  <si>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</si>
  <si>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</si>
  <si>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</si>
  <si>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</si>
  <si>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</si>
  <si>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</si>
  <si>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</si>
  <si>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</si>
  <si>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</si>
  <si>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</si>
  <si>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</si>
  <si>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</si>
  <si>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</si>
  <si>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</si>
  <si>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</si>
  <si>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</si>
  <si>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</si>
  <si>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</si>
  <si>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</si>
  <si>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</si>
  <si>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</si>
  <si>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</si>
  <si>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</si>
  <si>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</si>
  <si>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</si>
  <si>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</si>
  <si>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</si>
  <si>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</si>
  <si>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</si>
  <si>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</si>
  <si>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</si>
  <si>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</si>
  <si>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</si>
  <si>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</si>
  <si>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</si>
  <si>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</si>
  <si>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</si>
  <si>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</si>
  <si>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</si>
  <si>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</si>
  <si>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</si>
  <si>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</si>
  <si>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</si>
  <si>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</si>
  <si>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</si>
  <si>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</si>
  <si>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</si>
  <si>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</si>
  <si>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</si>
  <si>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</si>
  <si>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</si>
  <si>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</si>
  <si>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</si>
  <si>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</si>
  <si>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</si>
  <si>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</si>
  <si>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</si>
  <si>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</si>
  <si>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</si>
  <si>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</si>
  <si>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</si>
  <si>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</si>
  <si>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</si>
  <si>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</si>
  <si>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</si>
  <si>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</si>
  <si>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</si>
  <si>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</si>
  <si>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</si>
  <si>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</si>
  <si>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</si>
  <si>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</si>
  <si>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</si>
  <si>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</si>
  <si>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</si>
  <si>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</si>
  <si>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</si>
  <si>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</si>
  <si>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</si>
  <si>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</si>
  <si>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</si>
  <si>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</si>
  <si>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</si>
  <si>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</si>
  <si>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</si>
  <si>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</si>
  <si>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</si>
  <si>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</si>
  <si>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</si>
  <si>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</si>
  <si>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</si>
  <si>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</si>
  <si>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</si>
  <si>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</si>
  <si>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</si>
  <si>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</si>
  <si>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</si>
  <si>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</si>
  <si>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</si>
  <si>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</si>
  <si>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</si>
  <si>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</si>
  <si>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</si>
  <si>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</si>
  <si>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</si>
  <si>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</si>
  <si>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</si>
  <si>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</si>
  <si>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</si>
  <si>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</si>
  <si>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</si>
  <si>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</si>
  <si>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</si>
  <si>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</si>
  <si>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</si>
  <si>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</si>
  <si>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</si>
  <si>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</si>
  <si>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</si>
  <si>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</si>
  <si>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</si>
  <si>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</si>
  <si>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</si>
  <si>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</si>
  <si>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</si>
  <si>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</si>
  <si>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</si>
  <si>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</si>
  <si>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</si>
  <si>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</si>
  <si>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</si>
  <si>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</si>
  <si>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</si>
  <si>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</si>
  <si>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</si>
  <si>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</si>
  <si>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</si>
  <si>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</si>
  <si>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</si>
  <si>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</si>
  <si>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</si>
  <si>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</si>
  <si>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</si>
  <si>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</si>
  <si>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</si>
  <si>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</si>
  <si>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</si>
  <si>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</si>
  <si>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</si>
  <si>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</si>
  <si>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</si>
  <si>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</si>
  <si>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</si>
  <si>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</si>
  <si>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</si>
  <si>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</si>
  <si>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</si>
  <si>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</si>
  <si>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</si>
  <si>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</si>
  <si>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</si>
  <si>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</si>
  <si>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</si>
  <si>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</si>
  <si>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</si>
  <si>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</si>
  <si>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</si>
  <si>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</si>
  <si>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</si>
  <si>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</si>
  <si>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</si>
  <si>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</si>
  <si>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</si>
  <si>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</si>
  <si>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</si>
  <si>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</si>
  <si>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</si>
  <si>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</si>
  <si>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</si>
  <si>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</si>
  <si>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</si>
  <si>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</si>
  <si>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</si>
  <si>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</si>
  <si>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</si>
  <si>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</si>
  <si>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</si>
  <si>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</si>
  <si>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</si>
  <si>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</si>
  <si>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</si>
  <si>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</si>
  <si>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</si>
  <si>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</si>
  <si>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</si>
  <si>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</si>
  <si>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</si>
  <si>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</si>
  <si>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</si>
  <si>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</si>
  <si>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</si>
  <si>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</si>
  <si>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</si>
  <si>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</si>
  <si>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</si>
  <si>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</si>
  <si>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</si>
  <si>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</si>
  <si>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</si>
  <si>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</si>
  <si>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</si>
  <si>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</si>
  <si>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</si>
  <si>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</si>
  <si>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</si>
  <si>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</si>
  <si>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</si>
  <si>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</si>
  <si>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</si>
  <si>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</si>
  <si>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</si>
  <si>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</si>
  <si>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</si>
  <si>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</si>
  <si>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</si>
  <si>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</si>
  <si>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</si>
  <si>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</si>
  <si>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</si>
  <si>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</si>
  <si>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</si>
  <si>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</si>
  <si>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</si>
  <si>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</si>
  <si>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</si>
  <si>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</si>
  <si>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</si>
  <si>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</si>
  <si>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</si>
  <si>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</si>
  <si>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</si>
  <si>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</si>
  <si>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</si>
  <si>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</si>
  <si>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</si>
  <si>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</si>
  <si>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</si>
  <si>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</si>
  <si>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</si>
  <si>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</si>
  <si>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</si>
  <si>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</si>
  <si>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</si>
  <si>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</si>
  <si>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</si>
  <si>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</si>
  <si>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</si>
  <si>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</si>
  <si>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</si>
  <si>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</si>
  <si>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</si>
  <si>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</si>
  <si>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</si>
  <si>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</si>
  <si>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</si>
  <si>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</si>
  <si>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</si>
  <si>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</si>
  <si>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</si>
  <si>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</si>
  <si>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</si>
  <si>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</si>
  <si>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</si>
  <si>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</si>
  <si>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</si>
  <si>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</si>
  <si>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</si>
  <si>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</si>
  <si>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</si>
  <si>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</si>
  <si>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</si>
  <si>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</si>
  <si>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</si>
  <si>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</si>
  <si>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</si>
  <si>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</si>
  <si>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</si>
  <si>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</si>
  <si>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</si>
  <si>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</si>
  <si>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</si>
  <si>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</si>
  <si>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</si>
  <si>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</si>
  <si>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</si>
  <si>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</si>
  <si>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</si>
  <si>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</si>
  <si>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</si>
  <si>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</si>
  <si>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</si>
  <si>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</si>
  <si>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</si>
  <si>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</si>
  <si>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</si>
  <si>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</si>
  <si>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</si>
  <si>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</si>
  <si>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</si>
  <si>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</si>
  <si>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</si>
  <si>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</si>
  <si>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</si>
  <si>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</si>
  <si>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</si>
  <si>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</si>
  <si>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</si>
  <si>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</si>
  <si>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</si>
  <si>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</si>
  <si>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</si>
  <si>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</si>
  <si>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</si>
  <si>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</si>
  <si>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</si>
  <si>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</si>
  <si>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</si>
  <si>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</si>
  <si>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</si>
  <si>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</si>
  <si>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</si>
  <si>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</si>
  <si>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</si>
  <si>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</si>
  <si>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</si>
  <si>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</si>
  <si>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</si>
  <si>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</si>
  <si>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</si>
  <si>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</si>
  <si>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</si>
  <si>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</si>
  <si>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</si>
  <si>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</si>
  <si>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</si>
  <si>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</si>
  <si>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</si>
  <si>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</si>
  <si>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</si>
  <si>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</si>
  <si>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</si>
  <si>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</si>
  <si>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</si>
  <si>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</si>
  <si>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</si>
  <si>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</si>
  <si>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</si>
  <si>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</si>
  <si>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</si>
  <si>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</si>
  <si>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</si>
  <si>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</si>
  <si>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</si>
  <si>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</si>
  <si>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</si>
  <si>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</si>
  <si>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</si>
  <si>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</si>
  <si>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</si>
  <si>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</si>
  <si>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</si>
  <si>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</si>
  <si>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</si>
  <si>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</si>
  <si>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</si>
  <si>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</si>
  <si>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</si>
  <si>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</si>
  <si>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</si>
  <si>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</si>
  <si>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</si>
  <si>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</si>
  <si>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</si>
  <si>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</si>
  <si>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</si>
  <si>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</si>
  <si>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</si>
  <si>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</si>
  <si>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</si>
  <si>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</si>
  <si>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</si>
  <si>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</si>
  <si>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</si>
  <si>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</si>
  <si>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</si>
  <si>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</si>
  <si>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</si>
  <si>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</si>
  <si>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</si>
  <si>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</si>
  <si>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</si>
  <si>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</si>
  <si>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</si>
  <si>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</si>
  <si>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</si>
  <si>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</si>
  <si>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</si>
  <si>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</si>
  <si>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</si>
  <si>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</si>
  <si>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</si>
  <si>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</si>
  <si>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</si>
  <si>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</si>
  <si>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</si>
  <si>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</si>
  <si>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</si>
  <si>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</si>
  <si>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</si>
  <si>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</si>
  <si>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</si>
  <si>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</si>
  <si>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</si>
  <si>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</si>
  <si>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</si>
  <si>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</si>
  <si>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</si>
  <si>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</si>
  <si>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</si>
  <si>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</si>
  <si>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</si>
  <si>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</si>
  <si>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</si>
  <si>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</si>
  <si>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</si>
  <si>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</si>
  <si>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</si>
  <si>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</si>
  <si>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</si>
  <si>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</si>
  <si>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</si>
  <si>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</si>
  <si>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</si>
  <si>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</si>
  <si>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</si>
  <si>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</si>
  <si>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</si>
  <si>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</si>
  <si>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</si>
  <si>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</si>
  <si>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</si>
  <si>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</si>
  <si>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</si>
  <si>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</si>
  <si>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</si>
  <si>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</si>
  <si>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</si>
  <si>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</si>
  <si>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</si>
  <si>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</si>
  <si>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</si>
  <si>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</si>
  <si>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</si>
  <si>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</si>
  <si>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</si>
  <si>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</si>
  <si>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</si>
  <si>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</si>
  <si>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</si>
  <si>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</si>
  <si>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</si>
  <si>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</si>
  <si>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</si>
  <si>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</si>
  <si>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</si>
  <si>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</si>
  <si>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</si>
  <si>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</si>
  <si>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</si>
  <si>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</si>
  <si>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</si>
  <si>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</si>
  <si>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</si>
  <si>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</si>
  <si>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</si>
  <si>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</si>
  <si>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</si>
  <si>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</si>
  <si>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</si>
  <si>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</si>
  <si>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</si>
  <si>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</si>
  <si>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</si>
  <si>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</si>
  <si>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</si>
  <si>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</si>
  <si>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</si>
  <si>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</si>
  <si>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</si>
  <si>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</si>
  <si>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</si>
  <si>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</si>
  <si>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</si>
  <si>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</si>
  <si>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</si>
  <si>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</si>
  <si>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</si>
  <si>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</si>
  <si>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</si>
  <si>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</si>
  <si>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</si>
  <si>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</si>
  <si>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</si>
  <si>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</si>
  <si>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</si>
  <si>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</si>
  <si>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</si>
  <si>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</si>
  <si>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</si>
  <si>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</si>
  <si>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</si>
  <si>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</si>
  <si>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</si>
  <si>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</si>
  <si>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</si>
  <si>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</si>
  <si>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</si>
  <si>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</si>
  <si>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</si>
  <si>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</si>
  <si>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</si>
  <si>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</si>
  <si>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</si>
  <si>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</si>
  <si>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</si>
  <si>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</si>
  <si>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</si>
  <si>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</si>
  <si>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</si>
  <si>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</si>
  <si>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</si>
  <si>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</si>
  <si>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</si>
  <si>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</si>
  <si>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</si>
  <si>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</si>
  <si>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</si>
  <si>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</si>
  <si>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</si>
  <si>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</si>
  <si>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</si>
  <si>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</si>
  <si>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</si>
  <si>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</si>
  <si>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</si>
  <si>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</si>
  <si>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</si>
  <si>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</si>
  <si>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</si>
  <si>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</si>
  <si>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</si>
  <si>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</si>
  <si>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</si>
  <si>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</si>
  <si>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</si>
  <si>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</si>
  <si>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</si>
  <si>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</si>
  <si>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</si>
  <si>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</si>
  <si>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</si>
  <si>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</si>
  <si>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</si>
  <si>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</si>
  <si>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</si>
  <si>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</si>
  <si>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</si>
  <si>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</si>
  <si>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</si>
  <si>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</si>
  <si>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</si>
  <si>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</si>
  <si>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</si>
  <si>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</si>
  <si>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</si>
  <si>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</si>
  <si>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</si>
  <si>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</si>
  <si>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</si>
  <si>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</si>
  <si>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</si>
  <si>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</si>
  <si>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</si>
  <si>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</si>
  <si>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</si>
  <si>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</si>
  <si>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</si>
  <si>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</si>
  <si>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</si>
  <si>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</si>
  <si>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</si>
  <si>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</si>
  <si>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</si>
  <si>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</si>
  <si>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</si>
  <si>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</si>
  <si>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</si>
  <si>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</si>
  <si>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</si>
  <si>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</si>
  <si>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</si>
  <si>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</si>
  <si>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</si>
  <si>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</si>
  <si>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</si>
  <si>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</si>
  <si>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</si>
  <si>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</si>
  <si>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</si>
  <si>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</si>
  <si>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</si>
  <si>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</si>
  <si>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</si>
  <si>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</si>
  <si>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</si>
  <si>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</si>
  <si>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</si>
  <si>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</si>
  <si>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</si>
  <si>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</si>
  <si>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</si>
  <si>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</si>
  <si>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</si>
  <si>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</si>
  <si>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</si>
  <si>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</si>
  <si>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</si>
  <si>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</si>
  <si>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</si>
  <si>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</si>
  <si>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</si>
  <si>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</si>
  <si>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</si>
  <si>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</si>
  <si>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</si>
  <si>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</si>
  <si>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</si>
  <si>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</si>
  <si>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</si>
  <si>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</si>
  <si>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</si>
  <si>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</si>
  <si>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</si>
  <si>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</si>
  <si>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</si>
  <si>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</si>
  <si>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</si>
  <si>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</si>
  <si>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</si>
  <si>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</si>
  <si>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</si>
  <si>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</si>
  <si>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</si>
  <si>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</si>
  <si>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</si>
  <si>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</si>
  <si>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</si>
  <si>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</si>
  <si>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</si>
  <si>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</si>
  <si>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</si>
  <si>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</si>
  <si>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</si>
  <si>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</si>
  <si>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</si>
  <si>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</si>
  <si>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</si>
  <si>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</si>
  <si>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</si>
  <si>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</si>
  <si>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</si>
  <si>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</si>
  <si>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</si>
  <si>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</si>
  <si>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</si>
  <si>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</si>
  <si>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</si>
  <si>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</si>
  <si>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</si>
  <si>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</si>
  <si>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</si>
  <si>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</si>
  <si>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</si>
  <si>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</si>
  <si>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</si>
  <si>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</si>
  <si>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</si>
  <si>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</si>
  <si>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</si>
  <si>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</si>
  <si>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</si>
  <si>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</si>
  <si>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</si>
  <si>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</si>
  <si>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</si>
  <si>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</si>
  <si>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</si>
  <si>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</si>
  <si>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</si>
  <si>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</si>
  <si>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</si>
  <si>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</si>
  <si>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</si>
  <si>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</si>
  <si>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</si>
  <si>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</si>
  <si>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</si>
  <si>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</si>
  <si>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</si>
  <si>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</si>
  <si>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</si>
  <si>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</si>
  <si>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</si>
  <si>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</si>
  <si>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</si>
  <si>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</si>
  <si>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</si>
  <si>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</si>
  <si>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</si>
  <si>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</si>
  <si>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</si>
  <si>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</si>
  <si>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</si>
  <si>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</si>
  <si>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</si>
  <si>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</si>
  <si>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</si>
  <si>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</si>
  <si>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</si>
  <si>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</si>
  <si>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</si>
  <si>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</si>
  <si>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</si>
  <si>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</si>
  <si>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</si>
  <si>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</si>
  <si>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</si>
  <si>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</si>
  <si>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</si>
  <si>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</si>
  <si>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</si>
  <si>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</si>
  <si>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</si>
  <si>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</si>
  <si>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</si>
  <si>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</si>
  <si>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</si>
  <si>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</si>
  <si>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</si>
  <si>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</si>
  <si>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</si>
  <si>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</si>
  <si>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</si>
  <si>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</si>
  <si>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</si>
  <si>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</si>
  <si>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</si>
  <si>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</si>
  <si>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</si>
  <si>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</si>
  <si>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</si>
  <si>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</si>
  <si>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</si>
  <si>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</si>
  <si>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</si>
  <si>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</si>
  <si>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</si>
  <si>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</si>
  <si>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</si>
  <si>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</si>
  <si>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</si>
  <si>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</si>
  <si>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</si>
  <si>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</si>
  <si>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</si>
  <si>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</si>
  <si>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</si>
  <si>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</si>
  <si>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</si>
  <si>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</si>
  <si>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</si>
  <si>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</si>
  <si>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</si>
  <si>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</si>
  <si>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</si>
  <si>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</si>
  <si>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</si>
  <si>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</si>
  <si>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</si>
  <si>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</si>
  <si>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</si>
  <si>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</si>
  <si>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</si>
  <si>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</si>
  <si>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</si>
  <si>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</si>
  <si>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</si>
  <si>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</si>
  <si>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</si>
  <si>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</si>
  <si>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</si>
  <si>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</si>
  <si>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</si>
  <si>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</si>
  <si>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</si>
  <si>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</si>
  <si>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</si>
  <si>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</si>
  <si>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</si>
  <si>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</si>
  <si>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</si>
  <si>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</si>
  <si>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</si>
  <si>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</si>
  <si>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</si>
  <si>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</si>
  <si>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</si>
  <si>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</si>
  <si>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</si>
  <si>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</si>
  <si>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</si>
  <si>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</si>
  <si>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</si>
  <si>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</si>
  <si>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</si>
  <si>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</si>
  <si>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</si>
  <si>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</si>
  <si>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</si>
  <si>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</si>
  <si>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</si>
  <si>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</si>
  <si>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</si>
  <si>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</si>
  <si>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</si>
  <si>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</si>
  <si>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</si>
  <si>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</si>
  <si>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</si>
  <si>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</si>
  <si>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</si>
  <si>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</si>
  <si>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</si>
  <si>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</si>
  <si>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</si>
  <si>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</si>
  <si>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</si>
  <si>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</si>
  <si>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</si>
  <si>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</si>
  <si>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</si>
  <si>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</si>
  <si>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</si>
  <si>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</si>
  <si>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</si>
  <si>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</si>
  <si>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</si>
  <si>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</si>
  <si>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</si>
  <si>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</si>
  <si>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</si>
  <si>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</si>
  <si>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</si>
  <si>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</si>
  <si>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</si>
  <si>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</si>
  <si>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</si>
  <si>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</si>
  <si>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</si>
  <si>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</si>
  <si>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</si>
  <si>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</si>
  <si>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</si>
  <si>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</si>
  <si>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</si>
  <si>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</si>
  <si>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</si>
  <si>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</si>
  <si>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</si>
  <si>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</si>
  <si>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</si>
  <si>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</si>
  <si>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</si>
  <si>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</si>
  <si>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</si>
  <si>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</si>
  <si>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</si>
  <si>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</si>
  <si>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</si>
  <si>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</si>
  <si>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</si>
  <si>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</si>
  <si>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</si>
  <si>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</si>
  <si>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</si>
  <si>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</si>
  <si>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</si>
  <si>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</si>
  <si>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</si>
  <si>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</si>
  <si>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</si>
  <si>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</si>
  <si>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</si>
  <si>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</si>
  <si>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</si>
  <si>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</si>
  <si>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</si>
  <si>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</si>
  <si>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</si>
  <si>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</si>
  <si>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</si>
  <si>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</si>
  <si>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</si>
  <si>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</si>
  <si>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</si>
  <si>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</si>
  <si>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</si>
  <si>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</si>
  <si>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</si>
  <si>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</si>
  <si>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</si>
  <si>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</si>
  <si>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</si>
  <si>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</si>
  <si>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</si>
  <si>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</si>
  <si>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</si>
  <si>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</si>
  <si>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</si>
  <si>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</si>
  <si>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</si>
  <si>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</si>
  <si>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</si>
  <si>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</si>
  <si>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</si>
  <si>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</si>
  <si>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</si>
  <si>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</si>
  <si>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</si>
  <si>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</si>
  <si>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</si>
  <si>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</si>
  <si>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</si>
  <si>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</si>
  <si>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</si>
  <si>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</si>
  <si>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</si>
  <si>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</si>
  <si>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</si>
  <si>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</si>
  <si>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</si>
  <si>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</si>
  <si>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</si>
  <si>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</si>
  <si>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</si>
  <si>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</si>
  <si>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</si>
  <si>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</si>
  <si>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</si>
  <si>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</si>
  <si>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</si>
  <si>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</si>
  <si>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</si>
  <si>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</si>
  <si>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</si>
  <si>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</si>
  <si>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</si>
  <si>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</si>
  <si>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</si>
  <si>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</si>
  <si>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</si>
  <si>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</si>
  <si>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</si>
  <si>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</si>
  <si>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</si>
  <si>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</si>
  <si>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</si>
  <si>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</si>
  <si>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</si>
  <si>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</si>
  <si>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</si>
  <si>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</si>
  <si>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</si>
  <si>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</si>
  <si>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</si>
  <si>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</si>
  <si>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</si>
  <si>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</si>
  <si>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</si>
  <si>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</si>
  <si>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</si>
  <si>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</si>
  <si>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</si>
  <si>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</si>
  <si>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</si>
  <si>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</si>
  <si>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</si>
  <si>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</si>
  <si>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</si>
  <si>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</si>
  <si>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</si>
  <si>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</si>
  <si>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</si>
  <si>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</si>
  <si>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</si>
  <si>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</si>
  <si>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</si>
  <si>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</si>
  <si>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</si>
  <si>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</si>
  <si>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</si>
  <si>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</si>
  <si>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</si>
  <si>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</si>
  <si>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</si>
  <si>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</si>
  <si>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</si>
  <si>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</si>
  <si>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</si>
  <si>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</si>
  <si>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</si>
  <si>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</si>
  <si>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</si>
  <si>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</si>
  <si>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</si>
  <si>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</si>
  <si>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</si>
  <si>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</si>
  <si>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</si>
  <si>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</si>
  <si>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</si>
  <si>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</si>
  <si>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</si>
  <si>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</si>
  <si>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</si>
  <si>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</si>
  <si>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</si>
  <si>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</si>
  <si>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</si>
  <si>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</si>
  <si>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</si>
  <si>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</si>
  <si>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</si>
  <si>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</si>
  <si>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</si>
  <si>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</si>
  <si>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</si>
  <si>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</si>
  <si>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</si>
  <si>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</si>
  <si>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</si>
  <si>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</si>
  <si>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</si>
  <si>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</si>
  <si>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</si>
  <si>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</si>
  <si>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</si>
  <si>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</si>
  <si>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</si>
  <si>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</si>
  <si>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</si>
  <si>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</si>
  <si>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</si>
  <si>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</si>
  <si>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</si>
  <si>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</si>
  <si>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</si>
  <si>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</si>
  <si>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</si>
  <si>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</si>
  <si>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</si>
  <si>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</si>
  <si>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</si>
  <si>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</si>
  <si>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</si>
  <si>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</si>
  <si>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</si>
  <si>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</si>
  <si>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</si>
  <si>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</si>
  <si>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</si>
  <si>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</si>
  <si>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</si>
  <si>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</si>
  <si>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</si>
  <si>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</si>
  <si>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</si>
  <si>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</si>
  <si>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</si>
  <si>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</si>
  <si>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</si>
  <si>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</si>
  <si>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</si>
  <si>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</si>
  <si>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</si>
  <si>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</si>
  <si>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</si>
  <si>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</si>
  <si>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</si>
  <si>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</si>
  <si>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</si>
  <si>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</si>
  <si>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</si>
  <si>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</si>
  <si>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</si>
  <si>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</si>
  <si>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</si>
  <si>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</si>
  <si>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</si>
  <si>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</si>
  <si>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</si>
  <si>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</si>
  <si>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</si>
  <si>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</si>
  <si>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</si>
  <si>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</si>
  <si>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</si>
  <si>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</si>
  <si>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</si>
  <si>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</si>
  <si>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</si>
  <si>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</si>
  <si>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</si>
  <si>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</si>
  <si>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</si>
  <si>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</si>
  <si>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</si>
  <si>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</si>
  <si>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</si>
  <si>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</si>
  <si>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</si>
  <si>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</si>
  <si>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</si>
  <si>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</si>
  <si>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</si>
  <si>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</si>
  <si>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</si>
  <si>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</si>
  <si>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</si>
  <si>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</si>
  <si>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</si>
  <si>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</si>
  <si>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</si>
  <si>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</si>
  <si>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</si>
  <si>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</si>
  <si>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</si>
  <si>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</si>
  <si>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</si>
  <si>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</si>
  <si>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</si>
  <si>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</si>
  <si>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</si>
  <si>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</si>
  <si>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</si>
  <si>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</si>
  <si>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</si>
  <si>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</si>
  <si>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</si>
  <si>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</si>
  <si>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</si>
  <si>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</si>
  <si>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</si>
  <si>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</si>
  <si>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</si>
  <si>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</si>
  <si>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</si>
  <si>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</si>
  <si>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</si>
  <si>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</si>
  <si>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</si>
  <si>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</si>
  <si>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</si>
  <si>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</si>
  <si>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</si>
  <si>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</si>
  <si>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</si>
  <si>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</si>
  <si>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</si>
  <si>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</si>
  <si>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</si>
  <si>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</si>
  <si>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</si>
  <si>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</si>
  <si>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</si>
  <si>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</si>
  <si>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</si>
  <si>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</si>
  <si>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</si>
  <si>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</si>
  <si>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</si>
  <si>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</si>
  <si>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</si>
  <si>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</si>
  <si>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</si>
  <si>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</si>
  <si>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</si>
  <si>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</si>
  <si>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</si>
  <si>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</si>
  <si>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</si>
  <si>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</si>
  <si>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</si>
  <si>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</si>
  <si>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</si>
  <si>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</si>
  <si>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</si>
  <si>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</si>
  <si>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</si>
  <si>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</si>
  <si>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</si>
  <si>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</si>
  <si>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</si>
  <si>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</si>
  <si>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</si>
  <si>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</si>
  <si>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</si>
  <si>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</si>
  <si>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</si>
  <si>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</si>
  <si>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</si>
  <si>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</si>
  <si>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</si>
  <si>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</si>
  <si>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</si>
  <si>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</si>
  <si>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</si>
  <si>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</si>
  <si>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</si>
  <si>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</si>
  <si>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</si>
  <si>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</si>
  <si>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</si>
  <si>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</si>
  <si>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</si>
  <si>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</si>
  <si>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</si>
  <si>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</si>
  <si>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</si>
  <si>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</si>
  <si>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</si>
  <si>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</si>
  <si>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</si>
  <si>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</si>
  <si>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</si>
  <si>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</si>
  <si>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</si>
  <si>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</si>
  <si>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</si>
  <si>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</si>
  <si>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</si>
  <si>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</si>
  <si>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</si>
  <si>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</si>
  <si>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</si>
  <si>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</si>
  <si>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</si>
  <si>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</si>
  <si>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</si>
  <si>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</si>
  <si>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</si>
  <si>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</si>
  <si>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</si>
  <si>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</si>
  <si>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</si>
  <si>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</si>
  <si>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</si>
  <si>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</si>
  <si>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</si>
  <si>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</si>
  <si>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</si>
  <si>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</si>
  <si>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</si>
  <si>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</si>
  <si>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</si>
  <si>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</si>
  <si>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</si>
  <si>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</si>
  <si>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</si>
  <si>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</si>
  <si>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</si>
  <si>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</si>
  <si>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</si>
  <si>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</si>
  <si>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</si>
  <si>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</si>
  <si>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</si>
  <si>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</si>
  <si>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</si>
  <si>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</si>
  <si>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</si>
  <si>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</si>
  <si>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</si>
  <si>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</si>
  <si>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</si>
  <si>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</si>
  <si>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</si>
  <si>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</si>
  <si>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</si>
  <si>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</si>
  <si>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</si>
  <si>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</si>
  <si>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</si>
  <si>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</si>
  <si>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</si>
  <si>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</si>
  <si>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</si>
  <si>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</si>
  <si>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</si>
  <si>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</si>
  <si>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</si>
  <si>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</si>
  <si>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</si>
  <si>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</si>
  <si>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</si>
  <si>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</si>
  <si>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</si>
  <si>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</si>
  <si>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</si>
  <si>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</si>
  <si>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</si>
  <si>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</si>
  <si>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</si>
  <si>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</si>
  <si>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</si>
  <si>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</si>
  <si>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</si>
  <si>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</si>
  <si>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</si>
  <si>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</si>
  <si>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</si>
  <si>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</si>
  <si>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</si>
  <si>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</si>
  <si>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</si>
  <si>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</si>
  <si>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</si>
  <si>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</si>
  <si>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</si>
  <si>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</si>
  <si>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</si>
  <si>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</si>
  <si>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</si>
  <si>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</si>
  <si>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</si>
  <si>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</si>
  <si>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</si>
  <si>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</si>
  <si>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</si>
  <si>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</si>
  <si>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</si>
  <si>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</si>
  <si>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</si>
  <si>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</si>
  <si>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</si>
  <si>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</si>
  <si>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</si>
  <si>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</si>
  <si>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</si>
  <si>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</si>
  <si>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</si>
  <si>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</si>
  <si>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</si>
  <si>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</si>
  <si>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</si>
  <si>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</si>
  <si>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</si>
  <si>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</si>
  <si>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</si>
  <si>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</si>
  <si>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</si>
  <si>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</si>
  <si>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</si>
  <si>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</si>
  <si>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</si>
  <si>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</si>
  <si>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</si>
  <si>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</si>
  <si>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</si>
  <si>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</si>
  <si>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</si>
  <si>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</si>
  <si>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</si>
  <si>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</si>
  <si>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</si>
  <si>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</si>
  <si>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</si>
  <si>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</si>
  <si>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</si>
  <si>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</si>
  <si>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</si>
  <si>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</si>
  <si>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</si>
  <si>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</si>
  <si>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</si>
  <si>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</si>
  <si>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</si>
  <si>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</si>
  <si>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</si>
  <si>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</si>
  <si>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</si>
  <si>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</si>
  <si>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</si>
  <si>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</si>
  <si>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</si>
  <si>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</si>
  <si>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</si>
  <si>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</si>
  <si>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</si>
  <si>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</si>
  <si>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</si>
  <si>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</si>
  <si>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</si>
  <si>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</si>
  <si>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</si>
  <si>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</si>
  <si>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</si>
  <si>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</si>
  <si>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</si>
  <si>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</si>
  <si>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</si>
  <si>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</si>
  <si>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</si>
  <si>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</si>
  <si>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</si>
  <si>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</si>
  <si>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</si>
  <si>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</si>
  <si>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</si>
  <si>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</si>
  <si>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</si>
  <si>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</si>
  <si>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</si>
  <si>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</si>
  <si>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</si>
  <si>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</si>
  <si>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</si>
  <si>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</si>
  <si>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</si>
  <si>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</si>
  <si>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</si>
  <si>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</si>
  <si>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</si>
  <si>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</si>
  <si>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</si>
  <si>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</si>
  <si>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</si>
  <si>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</si>
  <si>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</si>
  <si>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</si>
  <si>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</si>
  <si>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</si>
  <si>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</si>
  <si>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</si>
  <si>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</si>
  <si>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</si>
  <si>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</si>
  <si>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</si>
  <si>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</si>
  <si>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</si>
  <si>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</si>
  <si>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</si>
  <si>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</si>
  <si>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</si>
  <si>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</si>
  <si>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</si>
  <si>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</si>
  <si>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</si>
  <si>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</si>
  <si>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</si>
  <si>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</si>
  <si>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</si>
  <si>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</si>
  <si>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</si>
  <si>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</si>
  <si>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</si>
  <si>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</si>
  <si>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</si>
  <si>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</si>
  <si>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</si>
  <si>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</si>
  <si>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</si>
  <si>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</si>
  <si>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</si>
  <si>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</si>
  <si>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</si>
  <si>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</si>
  <si>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</si>
  <si>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</si>
  <si>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</si>
  <si>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</si>
  <si>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</si>
  <si>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</si>
  <si>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</si>
  <si>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</si>
  <si>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</si>
  <si>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</si>
  <si>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</si>
  <si>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</si>
  <si>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</si>
  <si>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</si>
  <si>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</si>
  <si>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</si>
  <si>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</si>
  <si>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</si>
  <si>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</si>
  <si>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</si>
  <si>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</si>
  <si>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</si>
  <si>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</si>
  <si>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</si>
  <si>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</si>
  <si>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</si>
  <si>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</si>
  <si>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</si>
  <si>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</si>
  <si>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</si>
  <si>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</si>
  <si>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</si>
  <si>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</si>
  <si>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</si>
  <si>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</si>
  <si>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</si>
  <si>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</si>
  <si>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</si>
  <si>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</si>
  <si>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</si>
  <si>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</si>
  <si>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</si>
  <si>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</si>
  <si>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</si>
  <si>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</si>
  <si>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</si>
  <si>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</si>
  <si>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</si>
  <si>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</si>
  <si>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</si>
  <si>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</si>
  <si>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</si>
  <si>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</si>
  <si>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</si>
  <si>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</si>
  <si>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</si>
  <si>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</si>
  <si>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</si>
  <si>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</si>
  <si>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</si>
  <si>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</si>
  <si>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</si>
  <si>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</si>
  <si>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</si>
  <si>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</si>
  <si>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</si>
  <si>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</si>
  <si>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</si>
  <si>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</si>
  <si>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</si>
  <si>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</si>
  <si>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</si>
  <si>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</si>
  <si>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</si>
  <si>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</si>
  <si>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</si>
  <si>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</si>
  <si>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</si>
  <si>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</si>
  <si>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</si>
  <si>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</si>
  <si>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</si>
  <si>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</si>
  <si>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</si>
  <si>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</si>
  <si>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</si>
  <si>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</si>
  <si>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</si>
  <si>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</si>
  <si>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</si>
  <si>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</si>
  <si>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</si>
  <si>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</si>
  <si>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</si>
  <si>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</si>
  <si>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</si>
  <si>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</si>
  <si>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</si>
  <si>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</si>
  <si>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</si>
  <si>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</si>
  <si>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</si>
  <si>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</si>
  <si>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</si>
  <si>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</si>
  <si>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</si>
  <si>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</si>
  <si>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</si>
  <si>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</si>
  <si>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</si>
  <si>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</si>
  <si>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</si>
  <si>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</si>
  <si>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</si>
  <si>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</si>
  <si>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</si>
  <si>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</si>
  <si>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</si>
  <si>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</si>
  <si>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</si>
  <si>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</si>
  <si>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</si>
  <si>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</si>
  <si>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</si>
  <si>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</si>
  <si>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</si>
  <si>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</si>
  <si>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</si>
  <si>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</si>
  <si>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</si>
  <si>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</si>
  <si>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</si>
  <si>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</si>
  <si>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</si>
  <si>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</si>
  <si>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</si>
  <si>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</si>
  <si>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</si>
  <si>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</si>
  <si>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</si>
  <si>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</si>
  <si>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</si>
  <si>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</si>
  <si>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</si>
  <si>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</si>
  <si>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</si>
  <si>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</si>
  <si>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</si>
  <si>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</si>
  <si>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</si>
  <si>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</si>
  <si>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</si>
  <si>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</si>
  <si>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</si>
  <si>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</si>
  <si>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</si>
  <si>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</si>
  <si>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</si>
  <si>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</si>
  <si>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</si>
  <si>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</si>
  <si>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</si>
  <si>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</si>
  <si>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</si>
  <si>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</si>
  <si>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</si>
  <si>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</si>
  <si>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</si>
  <si>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</si>
  <si>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</si>
  <si>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</si>
  <si>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</si>
  <si>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</si>
  <si>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</si>
  <si>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</si>
  <si>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</si>
  <si>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</si>
  <si>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</si>
  <si>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</si>
  <si>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</si>
  <si>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</si>
  <si>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</si>
  <si>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</si>
  <si>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</si>
  <si>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</si>
  <si>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</si>
  <si>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</si>
  <si>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</si>
  <si>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</si>
  <si>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</si>
  <si>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</si>
  <si>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</si>
  <si>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</si>
  <si>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</si>
  <si>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</si>
  <si>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</si>
  <si>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</si>
  <si>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</si>
  <si>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</si>
  <si>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</si>
  <si>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</si>
  <si>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</si>
  <si>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</si>
  <si>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</si>
  <si>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</si>
  <si>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</si>
  <si>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</si>
  <si>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</si>
  <si>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</si>
  <si>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</si>
  <si>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</si>
  <si>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</si>
  <si>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</si>
  <si>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</si>
  <si>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</si>
  <si>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</si>
  <si>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</si>
  <si>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</si>
  <si>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</si>
  <si>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</si>
  <si>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</si>
  <si>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</si>
  <si>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</si>
  <si>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</si>
  <si>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</si>
  <si>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</si>
  <si>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</si>
  <si>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</si>
  <si>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</si>
  <si>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</si>
  <si>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</si>
  <si>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</si>
  <si>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</si>
  <si>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</si>
  <si>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</si>
  <si>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</si>
  <si>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</si>
  <si>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</si>
  <si>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</si>
  <si>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</si>
  <si>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</si>
  <si>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</si>
  <si>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</si>
  <si>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</si>
  <si>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</si>
  <si>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</si>
  <si>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</si>
  <si>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</si>
  <si>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</si>
  <si>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</si>
  <si>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</si>
  <si>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</si>
  <si>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</si>
  <si>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</si>
  <si>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</si>
  <si>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</si>
  <si>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</si>
  <si>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</si>
  <si>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</si>
  <si>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</si>
  <si>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</si>
  <si>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</si>
  <si>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</si>
  <si>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</si>
  <si>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</si>
  <si>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</si>
  <si>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</si>
  <si>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</si>
  <si>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</si>
  <si>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</si>
  <si>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</si>
  <si>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</si>
  <si>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</si>
  <si>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</si>
  <si>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</si>
  <si>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</si>
  <si>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</si>
  <si>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</si>
  <si>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</si>
  <si>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</si>
  <si>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</si>
  <si>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</si>
  <si>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</si>
  <si>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</si>
  <si>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</si>
  <si>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</si>
  <si>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</si>
  <si>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</si>
  <si>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</si>
  <si>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</si>
  <si>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</si>
  <si>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</si>
  <si>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</si>
  <si>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</si>
  <si>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</si>
  <si>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</si>
  <si>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</si>
  <si>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</si>
  <si>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</si>
  <si>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</si>
  <si>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</si>
  <si>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</si>
  <si>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</si>
  <si>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</si>
  <si>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</si>
  <si>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</si>
  <si>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</si>
  <si>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</si>
  <si>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</si>
  <si>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</si>
  <si>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</si>
  <si>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</si>
  <si>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</si>
  <si>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</si>
  <si>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</si>
  <si>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</si>
  <si>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</si>
  <si>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</si>
  <si>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</si>
  <si>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</si>
  <si>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</si>
  <si>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</si>
  <si>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</si>
  <si>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</si>
  <si>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</si>
  <si>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</si>
  <si>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</si>
  <si>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</si>
  <si>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</si>
  <si>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</si>
  <si>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</si>
  <si>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</si>
  <si>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</si>
  <si>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</si>
  <si>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</si>
  <si>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</si>
  <si>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</si>
  <si>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</si>
  <si>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</si>
  <si>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</si>
  <si>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</si>
  <si>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</si>
  <si>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</si>
  <si>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</si>
  <si>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</si>
  <si>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</si>
  <si>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</si>
  <si>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</si>
  <si>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</si>
  <si>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</si>
  <si>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</si>
  <si>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</si>
  <si>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</si>
  <si>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</si>
  <si>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</si>
  <si>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</si>
  <si>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</si>
  <si>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</si>
  <si>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</si>
  <si>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</si>
  <si>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</si>
  <si>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</si>
  <si>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</si>
  <si>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</si>
  <si>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</si>
  <si>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</si>
  <si>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</si>
  <si>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</si>
  <si>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</si>
  <si>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</si>
  <si>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</si>
  <si>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</si>
  <si>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</si>
  <si>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</si>
  <si>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</si>
  <si>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</si>
  <si>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</si>
  <si>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</si>
  <si>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</si>
  <si>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</si>
  <si>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</si>
  <si>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</si>
  <si>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</si>
  <si>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</si>
  <si>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</si>
  <si>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</si>
  <si>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</si>
  <si>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</si>
  <si>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</si>
  <si>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</si>
  <si>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</si>
  <si>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</si>
  <si>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</si>
  <si>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</si>
  <si>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</si>
  <si>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</si>
  <si>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</si>
  <si>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</si>
  <si>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</si>
  <si>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</si>
  <si>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</si>
  <si>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</si>
  <si>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</si>
  <si>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</si>
  <si>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</si>
  <si>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</si>
  <si>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</si>
  <si>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</si>
  <si>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</si>
  <si>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</si>
  <si>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</si>
  <si>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</si>
  <si>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</si>
  <si>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</si>
  <si>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</si>
  <si>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</si>
  <si>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</si>
  <si>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</si>
  <si>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</si>
  <si>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</si>
  <si>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</si>
  <si>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</si>
  <si>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</si>
  <si>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</si>
  <si>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</si>
  <si>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</si>
  <si>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</si>
  <si>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</si>
  <si>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</si>
  <si>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</si>
  <si>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</si>
  <si>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</si>
  <si>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</si>
  <si>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</si>
  <si>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</si>
  <si>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</si>
  <si>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</si>
  <si>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</si>
  <si>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</si>
  <si>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</si>
  <si>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</si>
  <si>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</si>
  <si>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</si>
  <si>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</si>
  <si>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</si>
  <si>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</si>
  <si>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</si>
  <si>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</si>
  <si>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</si>
  <si>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</si>
  <si>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</si>
  <si>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</si>
  <si>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</si>
  <si>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</si>
  <si>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</si>
  <si>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</si>
  <si>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</si>
  <si>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</si>
  <si>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</si>
  <si>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</si>
  <si>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</si>
  <si>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</si>
  <si>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</si>
  <si>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</si>
  <si>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</si>
  <si>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</si>
  <si>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</si>
  <si>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</si>
  <si>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</si>
  <si>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</si>
  <si>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</si>
  <si>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</si>
  <si>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</si>
  <si>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</si>
  <si>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</si>
  <si>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</si>
  <si>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</si>
  <si>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</si>
  <si>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</si>
  <si>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</si>
  <si>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</si>
  <si>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</si>
  <si>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</si>
  <si>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</si>
  <si>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</si>
  <si>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</si>
  <si>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</si>
  <si>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</si>
  <si>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</si>
  <si>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</si>
  <si>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</si>
  <si>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</si>
  <si>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</si>
  <si>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</si>
  <si>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</si>
  <si>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</si>
  <si>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</si>
  <si>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</si>
  <si>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</si>
  <si>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</si>
  <si>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</si>
  <si>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</si>
  <si>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</si>
  <si>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</si>
  <si>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</si>
  <si>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</si>
  <si>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</si>
  <si>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</si>
  <si>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</si>
  <si>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</si>
  <si>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</si>
  <si>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</si>
  <si>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</si>
  <si>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</si>
  <si>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</si>
  <si>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</si>
  <si>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</si>
  <si>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</si>
  <si>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</si>
  <si>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</si>
  <si>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</si>
  <si>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</si>
  <si>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</si>
  <si>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</si>
  <si>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</si>
  <si>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</si>
  <si>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</si>
  <si>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</si>
  <si>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</si>
  <si>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</si>
  <si>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</si>
  <si>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</si>
  <si>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</si>
  <si>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</si>
  <si>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</si>
  <si>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</si>
  <si>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</si>
  <si>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</si>
  <si>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</si>
  <si>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</si>
  <si>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</si>
  <si>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</si>
  <si>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</si>
  <si>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</si>
  <si>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</si>
  <si>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</si>
  <si>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</si>
  <si>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</si>
  <si>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</si>
  <si>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</si>
  <si>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</si>
  <si>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</si>
  <si>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</si>
  <si>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</si>
  <si>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</si>
  <si>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</si>
  <si>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</si>
  <si>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</si>
  <si>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</si>
  <si>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</si>
  <si>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</si>
  <si>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</si>
  <si>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</si>
  <si>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</si>
  <si>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</si>
  <si>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</si>
  <si>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</si>
  <si>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</si>
  <si>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</si>
  <si>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</si>
  <si>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</si>
  <si>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</si>
  <si>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</si>
  <si>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</si>
  <si>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</si>
  <si>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</si>
  <si>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</si>
  <si>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</si>
  <si>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</si>
  <si>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</si>
  <si>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</si>
  <si>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</si>
  <si>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</si>
  <si>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</si>
  <si>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</si>
  <si>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</si>
  <si>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</si>
  <si>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</si>
  <si>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</si>
  <si>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</si>
  <si>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</si>
  <si>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</si>
  <si>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</si>
  <si>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</si>
  <si>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</si>
  <si>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</si>
  <si>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</si>
  <si>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</si>
  <si>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</si>
  <si>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</si>
  <si>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</si>
  <si>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</si>
  <si>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</si>
  <si>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</si>
  <si>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</si>
  <si>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</si>
  <si>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</si>
  <si>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</si>
  <si>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</si>
  <si>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</si>
  <si>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</si>
  <si>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</si>
  <si>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</si>
  <si>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</si>
  <si>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</si>
  <si>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</si>
  <si>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</si>
  <si>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</si>
  <si>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</si>
  <si>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</si>
  <si>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</si>
  <si>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</si>
  <si>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</si>
  <si>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</si>
  <si>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</si>
  <si>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</si>
  <si>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</si>
  <si>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</si>
  <si>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</si>
  <si>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</si>
  <si>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</si>
  <si>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</si>
  <si>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</si>
  <si>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</si>
  <si>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</si>
  <si>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</si>
  <si>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</si>
  <si>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</si>
  <si>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</si>
  <si>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</si>
  <si>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</si>
  <si>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</si>
  <si>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</si>
  <si>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</si>
  <si>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</si>
  <si>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</si>
  <si>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</si>
  <si>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</si>
  <si>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</si>
  <si>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</si>
  <si>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</si>
  <si>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</si>
  <si>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</si>
  <si>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</si>
  <si>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</si>
  <si>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</si>
  <si>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</si>
  <si>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</si>
  <si>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</si>
  <si>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</si>
  <si>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</si>
  <si>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</si>
  <si>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</si>
  <si>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</si>
  <si>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</si>
  <si>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</si>
  <si>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</si>
  <si>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</si>
  <si>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</si>
  <si>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</si>
  <si>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</si>
  <si>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</si>
  <si>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</si>
  <si>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</si>
  <si>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</si>
  <si>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</si>
  <si>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</si>
  <si>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</si>
  <si>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</si>
  <si>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</si>
  <si>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</si>
  <si>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</si>
  <si>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</si>
  <si>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</si>
  <si>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</si>
  <si>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</si>
  <si>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</si>
  <si>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</si>
  <si>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</si>
  <si>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</si>
  <si>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</si>
  <si>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</si>
  <si>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</si>
  <si>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</si>
  <si>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</si>
  <si>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</si>
  <si>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</si>
  <si>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</si>
  <si>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</si>
  <si>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</si>
  <si>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</si>
  <si>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</si>
  <si>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</si>
  <si>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</si>
  <si>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</si>
  <si>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</si>
  <si>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</si>
  <si>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</si>
  <si>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</si>
  <si>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</si>
  <si>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</si>
  <si>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</si>
  <si>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</si>
  <si>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</si>
  <si>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</si>
  <si>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</si>
  <si>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</si>
  <si>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</si>
  <si>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</si>
  <si>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</si>
  <si>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</si>
  <si>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</si>
  <si>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</si>
  <si>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</si>
  <si>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</si>
  <si>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</si>
  <si>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</si>
  <si>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</si>
  <si>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</si>
  <si>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</si>
  <si>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</si>
  <si>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</si>
  <si>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</si>
  <si>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</si>
  <si>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</si>
  <si>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</si>
  <si>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</si>
  <si>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</si>
  <si>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</si>
  <si>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</si>
  <si>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</si>
  <si>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</si>
  <si>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</si>
  <si>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</si>
  <si>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</si>
  <si>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</si>
  <si>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</si>
  <si>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</si>
  <si>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</si>
  <si>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</si>
  <si>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</si>
  <si>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</si>
  <si>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</si>
  <si>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</si>
  <si>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</si>
  <si>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</si>
  <si>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</si>
  <si>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</si>
  <si>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</si>
  <si>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</si>
  <si>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</si>
  <si>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</si>
  <si>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</si>
  <si>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</si>
  <si>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</si>
  <si>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</si>
  <si>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</si>
  <si>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</si>
  <si>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</si>
  <si>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</si>
  <si>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</si>
  <si>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</si>
  <si>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</si>
  <si>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</si>
  <si>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</si>
  <si>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</si>
  <si>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</si>
  <si>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</si>
  <si>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</si>
  <si>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</si>
  <si>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</si>
  <si>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</si>
  <si>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</si>
  <si>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</si>
  <si>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</si>
  <si>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</si>
  <si>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</si>
  <si>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</si>
  <si>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</si>
  <si>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</si>
  <si>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</si>
  <si>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</si>
  <si>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</si>
  <si>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</si>
  <si>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</si>
  <si>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</si>
  <si>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</si>
  <si>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</si>
  <si>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</si>
  <si>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</si>
  <si>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</si>
  <si>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</si>
  <si>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</si>
  <si>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</si>
  <si>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</si>
  <si>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</si>
  <si>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</si>
  <si>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</si>
  <si>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</si>
  <si>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</si>
  <si>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</si>
  <si>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</si>
  <si>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</si>
  <si>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</si>
  <si>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</si>
  <si>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</si>
  <si>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</si>
  <si>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</si>
  <si>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</si>
  <si>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</si>
  <si>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</si>
  <si>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</si>
  <si>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</si>
  <si>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</si>
  <si>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</si>
  <si>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</si>
  <si>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</si>
  <si>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</si>
  <si>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</si>
  <si>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</si>
  <si>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</si>
  <si>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</si>
  <si>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</si>
  <si>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</si>
  <si>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</si>
  <si>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</si>
  <si>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</si>
  <si>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</si>
  <si>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</si>
  <si>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</si>
  <si>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</si>
  <si>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</si>
  <si>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</si>
  <si>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</si>
  <si>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</si>
  <si>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</si>
  <si>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</si>
  <si>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</si>
  <si>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</si>
  <si>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</si>
  <si>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</si>
  <si>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</si>
  <si>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</si>
  <si>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</si>
  <si>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</si>
  <si>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</si>
  <si>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</si>
  <si>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</si>
  <si>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</si>
  <si>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</si>
  <si>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</si>
  <si>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</si>
  <si>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</si>
  <si>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</si>
  <si>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</si>
  <si>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</si>
  <si>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</si>
  <si>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</si>
  <si>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</si>
  <si>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</si>
  <si>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</si>
  <si>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</si>
  <si>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</si>
  <si>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</si>
  <si>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</si>
  <si>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</si>
  <si>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</si>
  <si>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</si>
  <si>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</si>
  <si>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</si>
  <si>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</si>
  <si>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</si>
  <si>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</si>
  <si>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</si>
  <si>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</si>
  <si>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</si>
  <si>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</si>
  <si>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</si>
  <si>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</si>
  <si>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</si>
  <si>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</si>
  <si>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</si>
  <si>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</si>
  <si>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</si>
  <si>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</si>
  <si>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</si>
  <si>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</si>
  <si>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</si>
  <si>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</si>
  <si>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</si>
  <si>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</si>
  <si>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</si>
  <si>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</si>
  <si>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</si>
  <si>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</si>
  <si>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</si>
  <si>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</si>
  <si>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</si>
  <si>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</si>
  <si>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</si>
  <si>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</si>
  <si>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</si>
  <si>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</si>
  <si>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</si>
  <si>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</si>
  <si>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</si>
  <si>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</si>
  <si>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</si>
  <si>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</si>
  <si>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</si>
  <si>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</si>
  <si>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</si>
  <si>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</si>
  <si>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</si>
  <si>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</si>
  <si>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</si>
  <si>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</si>
  <si>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</si>
  <si>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</si>
  <si>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</si>
  <si>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</si>
  <si>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</si>
  <si>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</si>
  <si>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</si>
  <si>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</si>
  <si>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</si>
  <si>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</si>
  <si>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</si>
  <si>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</si>
  <si>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</si>
  <si>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</si>
  <si>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</si>
  <si>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</si>
  <si>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</si>
  <si>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</si>
  <si>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</si>
  <si>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</si>
  <si>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</si>
  <si>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</si>
  <si>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</si>
  <si>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</si>
  <si>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</si>
  <si>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</si>
  <si>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</si>
  <si>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</si>
  <si>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</si>
  <si>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</si>
  <si>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</si>
  <si>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</si>
  <si>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</si>
  <si>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</si>
  <si>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</si>
  <si>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</si>
  <si>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</si>
  <si>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</si>
  <si>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</si>
  <si>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</si>
  <si>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</si>
  <si>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</si>
  <si>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</si>
  <si>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</si>
  <si>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</si>
  <si>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</si>
  <si>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</si>
  <si>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</si>
  <si>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</si>
  <si>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</si>
  <si>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</si>
  <si>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</si>
  <si>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</si>
  <si>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</si>
  <si>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</si>
  <si>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</si>
  <si>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</si>
  <si>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</si>
  <si>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</si>
  <si>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</si>
  <si>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</si>
  <si>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</si>
  <si>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</si>
  <si>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</si>
  <si>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</si>
  <si>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</si>
  <si>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</si>
  <si>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</si>
  <si>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</si>
  <si>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</si>
  <si>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</si>
  <si>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</si>
  <si>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</si>
  <si>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</si>
  <si>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</si>
  <si>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</si>
  <si>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</si>
  <si>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</si>
  <si>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</si>
  <si>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</si>
  <si>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</si>
  <si>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</si>
  <si>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</si>
  <si>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</si>
  <si>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</si>
  <si>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</si>
  <si>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</si>
  <si>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</si>
  <si>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</si>
  <si>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</si>
  <si>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</si>
  <si>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</si>
  <si>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</si>
  <si>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</si>
  <si>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</si>
  <si>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</si>
  <si>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</si>
  <si>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</si>
  <si>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</si>
  <si>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</si>
  <si>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</si>
  <si>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</si>
  <si>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</si>
  <si>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</si>
  <si>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</si>
  <si>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</si>
  <si>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</si>
  <si>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</si>
  <si>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</si>
  <si>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</si>
  <si>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</si>
  <si>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</si>
  <si>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</si>
  <si>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</si>
  <si>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</si>
  <si>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</si>
  <si>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</si>
  <si>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</si>
  <si>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</si>
  <si>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</si>
  <si>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</si>
  <si>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</si>
  <si>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</si>
  <si>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</si>
  <si>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</si>
  <si>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</si>
  <si>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</si>
  <si>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</si>
  <si>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</si>
  <si>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</si>
  <si>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</si>
  <si>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</si>
  <si>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</si>
  <si>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</si>
  <si>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</si>
  <si>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</si>
  <si>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</si>
  <si>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</si>
  <si>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</si>
  <si>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</si>
  <si>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</si>
  <si>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</si>
  <si>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</si>
  <si>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</si>
  <si>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</si>
  <si>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</si>
  <si>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</si>
  <si>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</si>
  <si>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</si>
  <si>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</si>
  <si>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</si>
  <si>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</si>
  <si>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</si>
  <si>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</si>
  <si>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</si>
  <si>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</si>
  <si>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</si>
  <si>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</si>
  <si>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</si>
  <si>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</si>
  <si>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</si>
  <si>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</si>
  <si>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</si>
  <si>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</si>
  <si>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</si>
  <si>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</si>
  <si>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</si>
  <si>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</si>
  <si>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</si>
  <si>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</si>
  <si>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</si>
  <si>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</si>
  <si>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</si>
  <si>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</si>
  <si>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</si>
  <si>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</si>
  <si>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</si>
  <si>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</si>
  <si>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</si>
  <si>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</si>
  <si>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</si>
  <si>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</si>
  <si>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</si>
  <si>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</si>
  <si>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</si>
  <si>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</si>
  <si>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</si>
  <si>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</si>
  <si>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</si>
  <si>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</si>
  <si>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</si>
  <si>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</si>
  <si>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</si>
  <si>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</si>
  <si>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</si>
  <si>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</si>
  <si>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</si>
  <si>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</si>
  <si>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</si>
  <si>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</si>
  <si>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</si>
  <si>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</si>
  <si>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</si>
  <si>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</si>
  <si>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</si>
  <si>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</si>
  <si>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</si>
  <si>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</si>
  <si>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</si>
  <si>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</si>
  <si>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</si>
  <si>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</si>
  <si>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</si>
  <si>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</si>
  <si>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</si>
  <si>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</si>
  <si>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</si>
  <si>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</si>
  <si>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</si>
  <si>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</si>
  <si>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</si>
  <si>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</si>
  <si>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</si>
  <si>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</si>
  <si>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</si>
  <si>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</si>
  <si>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</si>
  <si>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</si>
  <si>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</si>
  <si>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</si>
  <si>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</si>
  <si>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</si>
  <si>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</si>
  <si>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</si>
  <si>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</si>
  <si>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</si>
  <si>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</si>
  <si>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</si>
  <si>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</si>
  <si>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</si>
  <si>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</si>
  <si>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</si>
  <si>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</si>
  <si>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</si>
  <si>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</si>
  <si>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</si>
  <si>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</si>
  <si>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</si>
  <si>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</si>
  <si>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</si>
  <si>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</si>
  <si>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</si>
  <si>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</si>
  <si>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</si>
  <si>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</si>
  <si>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</si>
  <si>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</si>
  <si>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</si>
  <si>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</si>
  <si>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</si>
  <si>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</si>
  <si>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</si>
  <si>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</si>
  <si>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</si>
  <si>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</si>
  <si>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</si>
  <si>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</si>
  <si>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</si>
  <si>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</si>
  <si>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</si>
  <si>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</si>
  <si>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</si>
  <si>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</si>
  <si>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</si>
  <si>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</si>
  <si>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</si>
  <si>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</si>
  <si>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</si>
  <si>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</si>
  <si>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</si>
  <si>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</si>
  <si>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</si>
  <si>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</si>
  <si>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</si>
  <si>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</si>
  <si>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</si>
  <si>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</si>
  <si>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</si>
  <si>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</si>
  <si>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</si>
  <si>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</si>
  <si>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</si>
  <si>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</si>
  <si>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</si>
  <si>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</si>
  <si>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</si>
  <si>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</si>
  <si>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</si>
  <si>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</si>
  <si>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</si>
  <si>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</si>
  <si>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</si>
  <si>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</si>
  <si>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</si>
  <si>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</si>
  <si>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</si>
  <si>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</si>
  <si>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</si>
  <si>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</si>
  <si>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</si>
  <si>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</si>
  <si>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</si>
  <si>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</si>
  <si>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</si>
  <si>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</si>
  <si>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</si>
  <si>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</si>
  <si>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</si>
  <si>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</si>
  <si>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</si>
  <si>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</si>
  <si>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</si>
  <si>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</si>
  <si>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</si>
  <si>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</si>
  <si>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</si>
  <si>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</si>
  <si>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</si>
  <si>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</si>
  <si>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</si>
  <si>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</si>
  <si>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</si>
  <si>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</si>
  <si>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</si>
  <si>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</si>
  <si>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</si>
  <si>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</si>
  <si>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</si>
  <si>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</si>
  <si>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</si>
  <si>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</si>
  <si>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</si>
  <si>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</si>
  <si>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</si>
  <si>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</si>
  <si>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</si>
  <si>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</si>
  <si>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</si>
  <si>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</si>
  <si>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</si>
  <si>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</si>
  <si>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</si>
  <si>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</si>
  <si>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</si>
  <si>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</si>
  <si>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</si>
  <si>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</si>
  <si>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</si>
  <si>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</si>
  <si>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</si>
  <si>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</si>
  <si>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</si>
  <si>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</si>
  <si>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</si>
  <si>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</si>
  <si>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</si>
  <si>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</si>
  <si>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</si>
  <si>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</si>
  <si>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</si>
  <si>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</si>
  <si>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</si>
  <si>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</si>
  <si>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</si>
  <si>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</si>
  <si>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</si>
  <si>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</si>
  <si>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</si>
  <si>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</si>
  <si>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</si>
  <si>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</si>
  <si>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</si>
  <si>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</si>
  <si>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</si>
  <si>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</si>
  <si>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</si>
  <si>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</si>
  <si>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</si>
  <si>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</si>
  <si>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</si>
  <si>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</si>
  <si>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</si>
  <si>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</si>
  <si>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</si>
  <si>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</si>
  <si>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</si>
  <si>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</si>
  <si>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</si>
  <si>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</si>
  <si>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</si>
  <si>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</si>
  <si>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</si>
  <si>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</si>
  <si>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</si>
  <si>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</si>
  <si>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</si>
  <si>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</si>
  <si>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</si>
  <si>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</si>
  <si>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</si>
  <si>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</si>
  <si>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</si>
  <si>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</si>
  <si>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</si>
  <si>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</si>
  <si>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</si>
  <si>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</si>
  <si>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</si>
  <si>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</si>
  <si>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</si>
  <si>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</si>
  <si>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</si>
  <si>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</si>
  <si>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</si>
  <si>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</si>
  <si>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</si>
  <si>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</si>
  <si>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</si>
  <si>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</si>
  <si>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</si>
  <si>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</si>
  <si>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</si>
  <si>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</si>
  <si>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</si>
  <si>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</si>
  <si>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</si>
  <si>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</si>
  <si>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</si>
  <si>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</si>
  <si>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</si>
  <si>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</si>
  <si>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</si>
  <si>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</si>
  <si>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</si>
  <si>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</si>
  <si>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</si>
  <si>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</si>
  <si>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</si>
  <si>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</si>
  <si>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</si>
  <si>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</si>
  <si>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</si>
  <si>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</si>
  <si>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</si>
  <si>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</si>
  <si>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</si>
  <si>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</si>
  <si>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</si>
  <si>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</si>
  <si>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</si>
  <si>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</si>
  <si>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</si>
  <si>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</si>
  <si>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</si>
  <si>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</si>
  <si>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</si>
  <si>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</si>
  <si>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</si>
  <si>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</si>
  <si>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</si>
  <si>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</si>
  <si>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</si>
  <si>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</si>
  <si>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</si>
  <si>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</si>
  <si>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</si>
  <si>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</si>
  <si>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</si>
  <si>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</si>
  <si>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</si>
  <si>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</si>
  <si>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</si>
  <si>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</si>
  <si>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</si>
  <si>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</si>
  <si>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</si>
  <si>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</si>
  <si>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</si>
  <si>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</si>
  <si>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</si>
  <si>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</si>
  <si>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</si>
  <si>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</si>
  <si>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</si>
  <si>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</si>
  <si>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</si>
  <si>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</si>
  <si>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</si>
  <si>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</si>
  <si>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</si>
  <si>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</si>
  <si>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</si>
  <si>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</si>
  <si>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</si>
  <si>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</si>
  <si>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</si>
  <si>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</si>
  <si>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</si>
  <si>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</si>
  <si>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</si>
  <si>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</si>
  <si>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</si>
  <si>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</si>
  <si>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</si>
  <si>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</si>
  <si>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</si>
  <si>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</si>
  <si>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</si>
  <si>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</si>
  <si>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</si>
  <si>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</si>
  <si>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</si>
  <si>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</si>
  <si>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</si>
  <si>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</si>
  <si>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</si>
  <si>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</si>
  <si>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</si>
  <si>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</si>
  <si>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</si>
  <si>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</si>
  <si>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</si>
  <si>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</si>
  <si>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</si>
  <si>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</si>
  <si>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</si>
  <si>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</si>
  <si>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</si>
  <si>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</si>
  <si>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</si>
  <si>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</si>
  <si>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</si>
  <si>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</si>
  <si>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</si>
  <si>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</si>
  <si>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</si>
  <si>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</si>
  <si>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</si>
  <si>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</si>
  <si>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</si>
  <si>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</si>
  <si>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</si>
  <si>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</si>
  <si>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</si>
  <si>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</si>
  <si>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</si>
  <si>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</si>
  <si>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</si>
  <si>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</si>
  <si>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</si>
  <si>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</si>
  <si>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</si>
  <si>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</si>
  <si>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</si>
  <si>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</si>
  <si>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</si>
  <si>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</si>
  <si>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</si>
  <si>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</si>
  <si>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</si>
  <si>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</si>
  <si>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</si>
  <si>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</si>
  <si>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</si>
  <si>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</si>
  <si>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</si>
  <si>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</si>
  <si>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</si>
  <si>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</si>
  <si>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</si>
  <si>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</si>
  <si>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</si>
  <si>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</si>
  <si>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</si>
  <si>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</si>
  <si>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</si>
  <si>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</si>
  <si>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</si>
  <si>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</si>
  <si>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</si>
  <si>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</si>
  <si>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</si>
  <si>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</si>
  <si>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</si>
  <si>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</si>
  <si>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</si>
  <si>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</si>
  <si>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</si>
  <si>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</si>
  <si>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</si>
  <si>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</si>
  <si>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</si>
  <si>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</si>
  <si>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</si>
  <si>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</si>
  <si>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</si>
  <si>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</si>
  <si>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</si>
  <si>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</si>
  <si>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</si>
  <si>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</si>
  <si>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</si>
  <si>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</si>
  <si>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</si>
  <si>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</si>
  <si>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</si>
  <si>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</si>
  <si>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</si>
  <si>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</si>
  <si>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</si>
  <si>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</si>
  <si>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</si>
  <si>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</si>
  <si>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</si>
  <si>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</si>
  <si>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</si>
  <si>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</si>
  <si>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</si>
  <si>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</si>
  <si>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</si>
  <si>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</si>
  <si>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</si>
  <si>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</si>
  <si>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</si>
  <si>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</si>
  <si>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</si>
  <si>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</si>
  <si>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</si>
  <si>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</si>
  <si>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</si>
  <si>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</si>
  <si>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</si>
  <si>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</si>
  <si>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</si>
  <si>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</si>
  <si>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</si>
  <si>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</si>
  <si>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</si>
  <si>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</si>
  <si>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</si>
  <si>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</si>
  <si>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</si>
  <si>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</si>
  <si>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</si>
  <si>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</si>
  <si>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</si>
  <si>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</si>
  <si>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</si>
  <si>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</si>
  <si>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</si>
  <si>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</si>
  <si>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</si>
  <si>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</si>
  <si>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</si>
  <si>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</si>
  <si>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</si>
  <si>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</si>
  <si>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</si>
  <si>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</si>
  <si>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</si>
  <si>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</si>
  <si>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</si>
  <si>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</si>
  <si>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</si>
  <si>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</si>
  <si>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</si>
  <si>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</si>
  <si>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</si>
  <si>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</si>
  <si>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</si>
  <si>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</si>
  <si>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</si>
  <si>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</si>
  <si>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</si>
  <si>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</si>
  <si>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</si>
  <si>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</si>
  <si>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</si>
  <si>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</si>
  <si>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</si>
  <si>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</si>
  <si>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</si>
  <si>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</si>
  <si>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</si>
  <si>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</si>
  <si>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</si>
  <si>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</si>
  <si>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</si>
  <si>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</si>
  <si>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</si>
  <si>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</si>
  <si>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</si>
  <si>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</si>
  <si>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</si>
  <si>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</si>
  <si>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</si>
  <si>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</si>
  <si>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</si>
  <si>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</si>
  <si>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</si>
  <si>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</si>
  <si>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</si>
  <si>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</si>
  <si>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</si>
  <si>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</si>
  <si>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</si>
  <si>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</si>
  <si>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</si>
  <si>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</si>
  <si>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</si>
  <si>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</si>
  <si>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</si>
  <si>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</si>
  <si>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</si>
  <si>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</si>
  <si>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</si>
  <si>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</si>
  <si>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</si>
  <si>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</si>
  <si>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</si>
  <si>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</si>
  <si>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</si>
  <si>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</si>
  <si>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</si>
  <si>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</si>
  <si>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</si>
  <si>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</si>
  <si>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</si>
  <si>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</si>
  <si>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</si>
  <si>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</si>
  <si>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</si>
  <si>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</si>
  <si>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</si>
  <si>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</si>
  <si>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</si>
  <si>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</si>
  <si>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</si>
  <si>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</si>
  <si>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</si>
  <si>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</si>
  <si>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</si>
  <si>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</si>
  <si>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</si>
  <si>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</si>
  <si>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</si>
  <si>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</si>
  <si>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</si>
  <si>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</si>
  <si>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</si>
  <si>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</si>
  <si>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</si>
  <si>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</si>
  <si>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</si>
  <si>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</si>
  <si>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</si>
  <si>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</si>
  <si>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</si>
  <si>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</si>
  <si>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</si>
  <si>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</si>
  <si>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</si>
  <si>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</si>
  <si>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</si>
  <si>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</si>
  <si>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</si>
  <si>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</si>
  <si>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</si>
  <si>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</si>
  <si>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</si>
  <si>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</si>
  <si>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</si>
  <si>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</si>
  <si>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</si>
  <si>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</si>
  <si>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</si>
  <si>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</si>
  <si>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</si>
  <si>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</si>
  <si>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</si>
  <si>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</si>
  <si>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</si>
  <si>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</si>
  <si>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</si>
  <si>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</si>
  <si>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</si>
  <si>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</si>
  <si>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</si>
  <si>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</si>
  <si>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</si>
  <si>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</si>
  <si>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</si>
  <si>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</si>
  <si>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</si>
  <si>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</si>
  <si>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</si>
  <si>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</si>
  <si>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</si>
  <si>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</si>
  <si>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</si>
  <si>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</si>
  <si>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</si>
  <si>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</si>
  <si>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</si>
  <si>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</si>
  <si>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</si>
  <si>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</si>
  <si>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</si>
  <si>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</si>
  <si>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</si>
  <si>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</si>
  <si>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</si>
  <si>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</si>
  <si>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</si>
  <si>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</si>
  <si>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</si>
  <si>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</si>
  <si>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</si>
  <si>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</si>
  <si>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</si>
  <si>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</si>
  <si>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</si>
  <si>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</si>
  <si>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</si>
  <si>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</si>
  <si>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</si>
  <si>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</si>
  <si>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</si>
  <si>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</si>
  <si>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</si>
  <si>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</si>
  <si>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</si>
  <si>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</si>
  <si>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</si>
  <si>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</si>
  <si>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</si>
  <si>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</si>
  <si>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</si>
  <si>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</si>
  <si>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</si>
  <si>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</si>
  <si>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</si>
  <si>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</si>
  <si>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</si>
  <si>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</si>
  <si>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</si>
  <si>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</si>
  <si>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</si>
  <si>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</si>
  <si>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</si>
  <si>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</si>
  <si>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</si>
  <si>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</si>
  <si>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</si>
  <si>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</si>
  <si>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</si>
  <si>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</si>
  <si>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</si>
  <si>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</si>
  <si>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</si>
  <si>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</si>
  <si>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</si>
  <si>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</si>
  <si>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</si>
  <si>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</si>
  <si>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</si>
  <si>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</si>
  <si>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</si>
  <si>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</si>
  <si>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</si>
  <si>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</si>
  <si>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</si>
  <si>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</si>
  <si>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</si>
  <si>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</si>
  <si>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</si>
  <si>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</si>
  <si>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</si>
  <si>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</si>
  <si>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</si>
  <si>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</si>
  <si>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</si>
  <si>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</si>
  <si>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</si>
  <si>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</si>
  <si>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</si>
  <si>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</si>
  <si>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</si>
  <si>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</si>
  <si>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</si>
  <si>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</si>
  <si>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</si>
  <si>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</si>
  <si>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</si>
  <si>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</si>
  <si>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</si>
  <si>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</si>
  <si>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</si>
  <si>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</si>
  <si>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</si>
  <si>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</si>
  <si>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</si>
  <si>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</si>
  <si>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</si>
  <si>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</si>
  <si>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</si>
  <si>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</si>
  <si>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</si>
  <si>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</si>
  <si>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</si>
  <si>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</si>
  <si>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</si>
  <si>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</si>
  <si>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</si>
  <si>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</si>
  <si>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</si>
  <si>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</si>
  <si>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</si>
  <si>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</si>
  <si>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</si>
  <si>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</si>
  <si>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</si>
  <si>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</si>
  <si>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</si>
  <si>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</si>
  <si>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</si>
  <si>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</si>
  <si>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</si>
  <si>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</si>
  <si>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</si>
  <si>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</si>
  <si>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</si>
  <si>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</si>
  <si>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</si>
  <si>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</si>
  <si>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</si>
  <si>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</si>
  <si>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</si>
  <si>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</si>
  <si>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</si>
  <si>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</si>
  <si>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</si>
  <si>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</si>
  <si>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</si>
  <si>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</si>
  <si>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</si>
  <si>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</si>
  <si>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</si>
  <si>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</si>
  <si>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</si>
  <si>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</si>
  <si>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</si>
  <si>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</si>
  <si>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</si>
  <si>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</si>
  <si>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</si>
  <si>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</si>
  <si>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</si>
  <si>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</si>
  <si>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</si>
  <si>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</si>
  <si>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</si>
  <si>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</si>
  <si>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</si>
  <si>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</si>
  <si>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</si>
  <si>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</si>
  <si>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</si>
  <si>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</si>
  <si>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</si>
  <si>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</si>
  <si>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</si>
  <si>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</si>
  <si>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</si>
  <si>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</si>
  <si>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</si>
  <si>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</si>
  <si>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</si>
  <si>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</si>
  <si>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</si>
  <si>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</si>
  <si>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</si>
  <si>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</si>
  <si>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</si>
  <si>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</si>
  <si>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</si>
  <si>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</si>
  <si>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</si>
  <si>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</si>
  <si>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</si>
  <si>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</si>
  <si>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</si>
  <si>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</si>
  <si>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</si>
  <si>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</si>
  <si>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</si>
  <si>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</si>
  <si>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</si>
  <si>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</si>
  <si>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</si>
  <si>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</si>
  <si>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</si>
  <si>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</si>
  <si>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</si>
  <si>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</si>
  <si>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</si>
  <si>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</si>
  <si>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</si>
  <si>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</si>
  <si>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</si>
  <si>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</si>
  <si>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</si>
  <si>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</si>
  <si>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</si>
  <si>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</si>
  <si>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</si>
  <si>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</si>
  <si>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</si>
  <si>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</si>
  <si>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</si>
  <si>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</si>
  <si>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</si>
  <si>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</si>
  <si>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</si>
  <si>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</si>
  <si>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</si>
  <si>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</si>
  <si>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</si>
  <si>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</si>
  <si>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</si>
  <si>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</si>
  <si>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</si>
  <si>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</si>
  <si>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</si>
  <si>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</si>
  <si>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</si>
  <si>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</si>
  <si>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</si>
  <si>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</si>
  <si>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</si>
  <si>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</si>
  <si>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</si>
  <si>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</si>
  <si>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</si>
  <si>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</si>
  <si>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</si>
  <si>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</si>
  <si>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</si>
  <si>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</si>
  <si>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</si>
  <si>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</si>
  <si>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</si>
  <si>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</si>
  <si>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</si>
  <si>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</si>
  <si>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</si>
  <si>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</si>
  <si>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</si>
  <si>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</si>
  <si>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</si>
  <si>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</si>
  <si>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</si>
  <si>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</si>
  <si>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</si>
  <si>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</si>
  <si>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</si>
  <si>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</si>
  <si>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</si>
  <si>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</si>
  <si>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</si>
  <si>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</si>
  <si>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</si>
  <si>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</si>
  <si>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</si>
  <si>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</si>
  <si>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</si>
  <si>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</si>
  <si>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</si>
  <si>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</si>
  <si>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</si>
  <si>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</si>
  <si>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</si>
  <si>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</si>
  <si>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</si>
  <si>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</si>
  <si>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</si>
  <si>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</si>
  <si>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</si>
  <si>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</si>
  <si>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</si>
  <si>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</si>
  <si>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</si>
  <si>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</si>
  <si>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</si>
  <si>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</si>
  <si>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</si>
  <si>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</si>
  <si>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</si>
  <si>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</si>
  <si>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</si>
  <si>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</si>
  <si>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</si>
  <si>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</si>
  <si>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</si>
  <si>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</si>
  <si>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</si>
  <si>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</si>
  <si>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</si>
  <si>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</si>
  <si>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</si>
  <si>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</si>
  <si>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</si>
  <si>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</si>
  <si>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</si>
  <si>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</si>
  <si>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</si>
  <si>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</si>
  <si>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</si>
  <si>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</si>
  <si>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</si>
  <si>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</si>
  <si>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</si>
  <si>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</si>
  <si>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</si>
  <si>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</si>
  <si>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</si>
  <si>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</si>
  <si>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</si>
  <si>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</si>
  <si>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</si>
  <si>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</si>
  <si>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</si>
  <si>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</si>
  <si>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</si>
  <si>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</si>
  <si>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</si>
  <si>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</si>
  <si>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</si>
  <si>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</si>
  <si>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</si>
  <si>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</si>
  <si>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</si>
  <si>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</si>
  <si>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</si>
  <si>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</si>
  <si>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</si>
  <si>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</si>
  <si>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</si>
  <si>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</si>
  <si>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</si>
  <si>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</si>
  <si>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</si>
  <si>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</si>
  <si>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</si>
  <si>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</si>
  <si>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</si>
  <si>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</si>
  <si>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</si>
  <si>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</si>
  <si>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</si>
  <si>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</si>
  <si>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</si>
  <si>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</si>
  <si>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</si>
  <si>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</si>
  <si>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</si>
  <si>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</si>
  <si>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</si>
  <si>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</si>
  <si>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</si>
  <si>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</si>
  <si>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</si>
  <si>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</si>
  <si>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</si>
  <si>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</si>
  <si>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</si>
  <si>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</si>
  <si>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</si>
  <si>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</si>
  <si>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</si>
  <si>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</si>
  <si>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</si>
  <si>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</si>
  <si>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</si>
  <si>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</si>
  <si>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</si>
  <si>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</si>
  <si>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</si>
  <si>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</si>
  <si>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</si>
  <si>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</si>
  <si>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</si>
  <si>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</si>
  <si>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</si>
  <si>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</si>
  <si>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</si>
  <si>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</si>
  <si>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</si>
  <si>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</si>
  <si>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</si>
  <si>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</si>
  <si>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</si>
  <si>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</si>
  <si>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</si>
  <si>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</si>
  <si>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</si>
  <si>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</si>
  <si>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</si>
  <si>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</si>
  <si>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</si>
  <si>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</si>
  <si>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</si>
  <si>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</si>
  <si>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</si>
  <si>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</si>
  <si>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</si>
  <si>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</si>
  <si>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</si>
  <si>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</si>
  <si>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</si>
  <si>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</si>
  <si>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</si>
  <si>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</si>
  <si>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</si>
  <si>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</si>
  <si>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</si>
  <si>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</si>
  <si>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</si>
  <si>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</si>
  <si>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</si>
  <si>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</si>
  <si>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</si>
  <si>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</si>
  <si>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</si>
  <si>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</si>
  <si>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</si>
  <si>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</si>
  <si>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</si>
  <si>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</si>
  <si>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</si>
  <si>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</si>
  <si>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</si>
  <si>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</si>
  <si>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</si>
  <si>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</si>
  <si>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</si>
  <si>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</si>
  <si>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</si>
  <si>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</si>
  <si>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</si>
  <si>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</si>
  <si>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</si>
  <si>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</si>
  <si>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</si>
  <si>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</si>
  <si>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</si>
  <si>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</si>
  <si>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</si>
  <si>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</si>
  <si>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</si>
  <si>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</si>
  <si>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</si>
  <si>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</si>
  <si>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</si>
  <si>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</si>
  <si>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</si>
  <si>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</si>
  <si>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</si>
  <si>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</si>
  <si>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</si>
  <si>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</si>
  <si>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</si>
  <si>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</si>
  <si>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</si>
  <si>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</si>
  <si>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</si>
  <si>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</si>
  <si>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</si>
  <si>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</si>
  <si>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</si>
  <si>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</si>
  <si>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</si>
  <si>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</si>
  <si>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</si>
  <si>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</si>
  <si>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</si>
  <si>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</si>
  <si>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</si>
  <si>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</si>
  <si>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</si>
  <si>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</si>
  <si>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</si>
  <si>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</si>
  <si>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</si>
  <si>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</si>
  <si>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</si>
  <si>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</si>
  <si>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</si>
  <si>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</si>
  <si>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</si>
  <si>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</si>
  <si>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</si>
  <si>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</si>
  <si>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</si>
  <si>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</si>
  <si>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</si>
  <si>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</si>
  <si>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</si>
  <si>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</si>
  <si>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</si>
  <si>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</si>
  <si>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</si>
  <si>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</si>
  <si>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</si>
  <si>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</si>
  <si>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</si>
  <si>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</si>
  <si>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</si>
  <si>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</si>
  <si>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</si>
  <si>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</si>
  <si>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</si>
  <si>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</si>
  <si>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</si>
  <si>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</si>
  <si>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</si>
  <si>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</si>
  <si>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</si>
  <si>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</si>
  <si>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</si>
  <si>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</si>
  <si>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</si>
  <si>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</si>
  <si>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</si>
  <si>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</si>
  <si>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</si>
  <si>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</si>
  <si>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</si>
  <si>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</si>
  <si>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</si>
  <si>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</si>
  <si>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</si>
  <si>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</si>
  <si>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</si>
  <si>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</si>
  <si>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</si>
  <si>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</si>
  <si>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</si>
  <si>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</si>
  <si>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</si>
  <si>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</si>
  <si>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</si>
  <si>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</si>
  <si>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</si>
  <si>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</si>
  <si>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</si>
  <si>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</si>
  <si>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</si>
  <si>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</si>
  <si>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</si>
  <si>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</si>
  <si>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</si>
  <si>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</si>
  <si>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</si>
  <si>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</si>
  <si>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</si>
  <si>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</si>
  <si>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</si>
  <si>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</si>
  <si>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</si>
  <si>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</si>
  <si>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</si>
  <si>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</si>
  <si>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</si>
  <si>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</si>
  <si>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</si>
  <si>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</si>
  <si>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</si>
  <si>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</si>
  <si>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</si>
  <si>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</si>
  <si>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</si>
  <si>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</si>
  <si>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</si>
  <si>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</si>
  <si>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</si>
  <si>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</si>
  <si>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</si>
  <si>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</si>
  <si>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</si>
  <si>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</si>
  <si>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</si>
  <si>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</si>
  <si>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</si>
  <si>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</si>
  <si>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</si>
  <si>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</si>
  <si>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</si>
  <si>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</si>
  <si>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</si>
  <si>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</si>
  <si>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</si>
  <si>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</si>
  <si>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</si>
  <si>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</si>
  <si>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</si>
  <si>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</si>
  <si>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</si>
  <si>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</si>
  <si>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</si>
  <si>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</si>
  <si>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</si>
  <si>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</si>
  <si>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</si>
  <si>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</si>
  <si>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</si>
  <si>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</si>
  <si>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</si>
  <si>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</si>
  <si>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</si>
  <si>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</si>
  <si>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</si>
  <si>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</si>
  <si>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</si>
  <si>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</si>
  <si>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</si>
  <si>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</si>
  <si>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</si>
  <si>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</si>
  <si>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</si>
  <si>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</si>
  <si>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</si>
  <si>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</si>
  <si>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</si>
  <si>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</si>
  <si>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</si>
  <si>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</si>
  <si>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</si>
  <si>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</si>
  <si>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</si>
  <si>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</si>
  <si>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</si>
  <si>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</si>
  <si>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</si>
  <si>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</si>
  <si>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</si>
  <si>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</si>
  <si>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</si>
  <si>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</si>
  <si>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</si>
  <si>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</si>
  <si>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</si>
  <si>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</si>
  <si>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</si>
  <si>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</si>
  <si>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</si>
  <si>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</si>
  <si>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</si>
  <si>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</si>
  <si>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</si>
  <si>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</si>
  <si>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</si>
  <si>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</si>
  <si>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</si>
  <si>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</si>
  <si>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</si>
  <si>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</si>
  <si>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</si>
  <si>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</si>
  <si>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</si>
  <si>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</si>
  <si>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</si>
  <si>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</si>
  <si>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</si>
  <si>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</si>
  <si>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</si>
  <si>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</si>
  <si>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</si>
  <si>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</si>
  <si>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</si>
  <si>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</si>
  <si>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</si>
  <si>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</si>
  <si>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</si>
  <si>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</si>
  <si>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</si>
  <si>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</si>
  <si>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</si>
  <si>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</si>
  <si>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</si>
  <si>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</si>
  <si>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</si>
  <si>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</si>
  <si>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</si>
  <si>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</si>
  <si>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</si>
  <si>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</si>
  <si>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</si>
  <si>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</si>
  <si>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</si>
  <si>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</si>
  <si>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</si>
  <si>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</si>
  <si>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</si>
  <si>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</si>
  <si>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</si>
  <si>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</si>
  <si>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</si>
  <si>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</si>
  <si>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</si>
  <si>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</si>
  <si>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</si>
  <si>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</si>
  <si>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</si>
  <si>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</si>
  <si>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</si>
  <si>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</si>
  <si>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</si>
  <si>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</si>
  <si>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</si>
  <si>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</si>
  <si>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</si>
  <si>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</si>
  <si>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</si>
  <si>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</si>
  <si>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</si>
  <si>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</si>
  <si>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</si>
  <si>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</si>
  <si>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</si>
  <si>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</si>
  <si>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</si>
  <si>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</si>
  <si>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</si>
  <si>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</si>
  <si>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</si>
  <si>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</si>
  <si>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</si>
  <si>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</si>
  <si>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</si>
  <si>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</si>
  <si>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</si>
  <si>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</si>
  <si>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</si>
  <si>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</si>
  <si>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</si>
  <si>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</si>
  <si>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</si>
  <si>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</si>
  <si>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</si>
  <si>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</si>
  <si>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</si>
  <si>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</si>
  <si>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</si>
  <si>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</si>
  <si>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</si>
  <si>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</si>
  <si>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</si>
  <si>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</si>
  <si>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</si>
  <si>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</si>
  <si>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</si>
  <si>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</si>
  <si>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</si>
  <si>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</si>
  <si>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</si>
  <si>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</si>
  <si>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</si>
  <si>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</si>
  <si>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</si>
  <si>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</si>
  <si>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</si>
  <si>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</si>
  <si>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</si>
  <si>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</si>
  <si>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</si>
  <si>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</si>
  <si>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</si>
  <si>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</si>
  <si>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</si>
  <si>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</si>
  <si>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</si>
  <si>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</si>
  <si>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</si>
  <si>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</si>
  <si>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</si>
  <si>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</si>
  <si>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</si>
  <si>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</si>
  <si>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</si>
  <si>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</si>
  <si>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</si>
  <si>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</si>
  <si>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</si>
  <si>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</si>
  <si>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</si>
  <si>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</si>
  <si>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</si>
  <si>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</si>
  <si>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</si>
  <si>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</si>
  <si>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</si>
  <si>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</si>
  <si>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</si>
  <si>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</si>
  <si>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</si>
  <si>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</si>
  <si>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</si>
  <si>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</si>
  <si>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</si>
  <si>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</si>
  <si>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</si>
  <si>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</si>
  <si>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</si>
  <si>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</si>
  <si>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</si>
  <si>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</si>
  <si>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</si>
  <si>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</si>
  <si>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</si>
  <si>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</si>
  <si>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</si>
  <si>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</si>
  <si>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</si>
  <si>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</si>
  <si>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</si>
  <si>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</si>
  <si>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</si>
  <si>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</si>
  <si>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</si>
  <si>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</si>
  <si>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</si>
  <si>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</si>
  <si>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</si>
  <si>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</si>
  <si>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</si>
  <si>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</si>
  <si>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</si>
  <si>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</si>
  <si>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</si>
  <si>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</si>
  <si>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</si>
  <si>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</si>
  <si>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</si>
  <si>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</si>
  <si>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</si>
  <si>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</si>
  <si>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</si>
  <si>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</si>
  <si>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</si>
  <si>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</si>
  <si>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</si>
  <si>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</si>
  <si>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</si>
  <si>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</si>
  <si>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</si>
  <si>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</si>
  <si>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</si>
  <si>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</si>
  <si>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</si>
  <si>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</si>
  <si>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</si>
  <si>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</si>
  <si>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</si>
  <si>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</si>
  <si>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</si>
  <si>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</si>
  <si>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</si>
  <si>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</si>
  <si>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</si>
  <si>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</si>
  <si>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</si>
  <si>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</si>
  <si>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</si>
  <si>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</si>
  <si>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</si>
  <si>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</si>
  <si>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</si>
  <si>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</si>
  <si>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</si>
  <si>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</si>
  <si>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</si>
  <si>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</si>
  <si>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</si>
  <si>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</si>
  <si>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</si>
  <si>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</si>
  <si>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</si>
  <si>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</si>
  <si>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</si>
  <si>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</si>
  <si>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</si>
  <si>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</si>
  <si>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</si>
  <si>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</si>
  <si>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</si>
  <si>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</si>
  <si>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</si>
  <si>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</si>
  <si>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</si>
  <si>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</si>
  <si>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</si>
  <si>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</si>
  <si>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</si>
  <si>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</si>
  <si>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</si>
  <si>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</si>
  <si>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</si>
  <si>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</si>
  <si>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</si>
  <si>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</si>
  <si>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</si>
  <si>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</si>
  <si>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</si>
  <si>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</si>
  <si>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</si>
  <si>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</si>
  <si>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</si>
  <si>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</si>
  <si>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</si>
  <si>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</si>
  <si>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</si>
  <si>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</si>
  <si>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</si>
  <si>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</si>
  <si>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</si>
  <si>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</si>
  <si>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</si>
  <si>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</si>
  <si>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</si>
  <si>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</si>
  <si>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</si>
  <si>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</si>
  <si>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</si>
  <si>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</si>
  <si>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</si>
  <si>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</si>
  <si>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</si>
  <si>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</si>
  <si>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</si>
  <si>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</si>
  <si>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</si>
  <si>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</si>
  <si>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</si>
  <si>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</si>
  <si>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</si>
  <si>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</si>
  <si>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</si>
  <si>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</si>
  <si>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</si>
  <si>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</si>
  <si>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</si>
  <si>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</si>
  <si>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</si>
  <si>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</si>
  <si>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</si>
  <si>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</si>
  <si>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</si>
  <si>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</si>
  <si>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</si>
  <si>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</si>
  <si>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</si>
  <si>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</si>
  <si>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</si>
  <si>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</si>
  <si>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</si>
  <si>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</si>
  <si>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</si>
  <si>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</si>
  <si>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</si>
  <si>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</si>
  <si>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</si>
  <si>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</si>
  <si>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</si>
  <si>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</si>
  <si>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</si>
  <si>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</si>
  <si>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</si>
  <si>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</si>
  <si>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</si>
  <si>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</si>
  <si>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</si>
  <si>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</si>
  <si>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</si>
  <si>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</si>
  <si>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</si>
  <si>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</si>
  <si>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</si>
  <si>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</si>
  <si>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</si>
  <si>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</si>
  <si>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</si>
  <si>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</si>
  <si>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</si>
  <si>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</si>
  <si>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</si>
  <si>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</si>
  <si>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</si>
  <si>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</si>
  <si>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</si>
  <si>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</si>
  <si>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</si>
  <si>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</si>
  <si>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</si>
  <si>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</si>
  <si>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</si>
  <si>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</si>
  <si>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</si>
  <si>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</si>
  <si>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</si>
  <si>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</si>
  <si>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</si>
  <si>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</si>
  <si>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</si>
  <si>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</si>
  <si>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</si>
  <si>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</si>
  <si>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</si>
  <si>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</si>
  <si>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</si>
  <si>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</si>
  <si>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</si>
  <si>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</si>
  <si>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</si>
  <si>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</si>
  <si>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</si>
  <si>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</si>
  <si>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</si>
  <si>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</si>
  <si>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</si>
  <si>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</si>
  <si>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</si>
  <si>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</si>
  <si>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</si>
  <si>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</si>
  <si>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</si>
  <si>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</si>
  <si>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</si>
  <si>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</si>
  <si>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</si>
  <si>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</si>
  <si>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</si>
  <si>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</si>
  <si>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</si>
  <si>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</si>
  <si>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</si>
  <si>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</si>
  <si>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</si>
  <si>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</si>
  <si>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</si>
  <si>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</si>
  <si>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</si>
  <si>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</si>
  <si>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</si>
  <si>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</si>
  <si>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</si>
  <si>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</si>
  <si>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</si>
  <si>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</si>
  <si>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</si>
  <si>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</si>
  <si>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</si>
  <si>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</si>
  <si>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</si>
  <si>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</si>
  <si>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</si>
  <si>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</si>
  <si>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</si>
  <si>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</si>
  <si>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</si>
  <si>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</si>
  <si>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</si>
  <si>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</si>
  <si>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</si>
  <si>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</si>
  <si>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</si>
  <si>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</si>
  <si>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</si>
  <si>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</si>
  <si>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</si>
  <si>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</si>
  <si>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</si>
  <si>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</si>
  <si>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</si>
  <si>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</si>
  <si>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</si>
  <si>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</si>
  <si>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</si>
  <si>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</si>
  <si>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</si>
  <si>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</si>
  <si>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</si>
  <si>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</si>
  <si>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</si>
  <si>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</si>
  <si>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</si>
  <si>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</si>
  <si>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</si>
  <si>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</si>
  <si>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</si>
  <si>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</si>
  <si>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</si>
  <si>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</si>
  <si>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</si>
  <si>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</si>
  <si>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</si>
  <si>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</si>
  <si>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</si>
  <si>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</si>
  <si>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</si>
  <si>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</si>
  <si>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</si>
  <si>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</si>
  <si>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</si>
  <si>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</si>
  <si>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</si>
  <si>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</si>
  <si>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</si>
  <si>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</si>
  <si>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</si>
  <si>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</si>
  <si>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</si>
  <si>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</si>
  <si>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</si>
  <si>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</si>
  <si>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</si>
  <si>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</si>
  <si>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</si>
  <si>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</si>
  <si>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</si>
  <si>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</si>
  <si>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</si>
  <si>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</si>
  <si>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</si>
  <si>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</si>
  <si>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</si>
  <si>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</si>
  <si>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</si>
  <si>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</si>
  <si>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</si>
  <si>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</si>
  <si>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</si>
  <si>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</si>
  <si>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</si>
  <si>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</si>
  <si>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</si>
  <si>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</si>
  <si>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</si>
  <si>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</si>
  <si>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</si>
  <si>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</si>
  <si>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</si>
  <si>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</si>
  <si>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</si>
  <si>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</si>
  <si>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</si>
  <si>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</si>
  <si>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</si>
  <si>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</si>
  <si>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</si>
  <si>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</si>
  <si>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</si>
  <si>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</si>
  <si>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</si>
  <si>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</si>
  <si>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</si>
  <si>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</si>
  <si>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</si>
  <si>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</si>
  <si>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</si>
  <si>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</si>
  <si>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</si>
  <si>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</si>
  <si>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</si>
  <si>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</si>
  <si>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</si>
  <si>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</si>
  <si>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</si>
  <si>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</si>
  <si>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</si>
  <si>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</si>
  <si>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</si>
  <si>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</si>
  <si>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</si>
  <si>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</si>
  <si>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</si>
  <si>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</si>
  <si>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</si>
  <si>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</si>
  <si>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</si>
  <si>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</si>
  <si>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</si>
  <si>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</si>
  <si>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</si>
  <si>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</si>
  <si>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</si>
  <si>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</si>
  <si>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</si>
  <si>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</si>
  <si>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</si>
  <si>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</si>
  <si>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</si>
  <si>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</si>
  <si>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</si>
  <si>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</si>
  <si>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</si>
  <si>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</si>
  <si>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</si>
  <si>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</si>
  <si>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</si>
  <si>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</si>
  <si>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</si>
  <si>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</si>
  <si>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</si>
  <si>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</si>
  <si>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</si>
  <si>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</si>
  <si>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</si>
  <si>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</si>
  <si>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</si>
  <si>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</si>
  <si>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</si>
  <si>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</si>
  <si>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</si>
  <si>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</si>
  <si>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</si>
  <si>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</si>
  <si>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</si>
  <si>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</si>
  <si>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</si>
  <si>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</si>
  <si>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</si>
  <si>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</si>
  <si>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</si>
  <si>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</si>
  <si>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</si>
  <si>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</si>
  <si>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</si>
  <si>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</si>
  <si>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</si>
  <si>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</si>
  <si>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</si>
  <si>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</si>
  <si>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</si>
  <si>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</si>
  <si>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</si>
  <si>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</si>
  <si>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</si>
  <si>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</si>
  <si>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</si>
  <si>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</si>
  <si>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</si>
  <si>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</si>
  <si>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</si>
  <si>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</si>
  <si>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</si>
  <si>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</si>
  <si>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</si>
  <si>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</si>
  <si>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</si>
  <si>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</si>
  <si>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</si>
  <si>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</si>
  <si>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</si>
  <si>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</si>
  <si>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</si>
  <si>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</si>
  <si>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</si>
  <si>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</si>
  <si>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</si>
  <si>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</si>
  <si>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</si>
  <si>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</si>
  <si>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</si>
  <si>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</si>
  <si>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</si>
  <si>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</si>
  <si>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</si>
  <si>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</si>
  <si>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</si>
  <si>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</si>
  <si>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</si>
  <si>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</si>
  <si>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</si>
  <si>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</si>
  <si>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</si>
  <si>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</si>
  <si>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</si>
  <si>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</si>
  <si>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</si>
  <si>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</si>
  <si>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</si>
  <si>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</si>
  <si>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</si>
  <si>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</si>
  <si>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</si>
  <si>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</si>
  <si>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</si>
  <si>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</si>
  <si>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</si>
  <si>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</si>
  <si>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</si>
  <si>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</si>
  <si>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</si>
  <si>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</si>
  <si>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</si>
  <si>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</si>
  <si>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</si>
  <si>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</si>
  <si>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</si>
  <si>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</si>
  <si>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</si>
  <si>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</si>
  <si>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</si>
  <si>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</si>
  <si>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</si>
  <si>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</si>
  <si>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</si>
  <si>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</si>
  <si>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</si>
  <si>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</si>
  <si>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</si>
  <si>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</si>
  <si>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</si>
  <si>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</si>
  <si>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</si>
  <si>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</si>
  <si>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</si>
  <si>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</si>
  <si>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</si>
  <si>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</si>
  <si>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</si>
  <si>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</si>
  <si>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</si>
  <si>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</si>
  <si>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</si>
  <si>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</si>
  <si>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</si>
  <si>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</si>
  <si>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</si>
  <si>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</si>
  <si>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</si>
  <si>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</si>
  <si>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</si>
  <si>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</si>
  <si>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</si>
  <si>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</si>
  <si>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</si>
  <si>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</si>
  <si>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</si>
  <si>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</si>
  <si>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</si>
  <si>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</si>
  <si>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</si>
  <si>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</si>
  <si>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</si>
  <si>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</si>
  <si>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</si>
  <si>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</si>
  <si>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</si>
  <si>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</si>
  <si>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</si>
  <si>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</si>
  <si>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</si>
  <si>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</si>
  <si>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</si>
  <si>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</si>
  <si>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</si>
  <si>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</si>
  <si>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</si>
  <si>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</si>
  <si>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</si>
  <si>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</si>
  <si>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</si>
  <si>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</si>
  <si>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</si>
  <si>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</si>
  <si>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</si>
  <si>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</si>
  <si>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</si>
  <si>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</si>
  <si>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</si>
  <si>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</si>
  <si>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</si>
  <si>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</si>
  <si>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</si>
  <si>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</si>
  <si>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</si>
  <si>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</si>
  <si>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</si>
  <si>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</si>
  <si>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</si>
  <si>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</si>
  <si>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</si>
  <si>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</si>
  <si>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</si>
  <si>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</si>
  <si>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</si>
  <si>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</si>
  <si>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</si>
  <si>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</si>
  <si>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</si>
  <si>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</si>
  <si>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</si>
  <si>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</si>
  <si>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</si>
  <si>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</si>
  <si>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</si>
  <si>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</si>
  <si>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</si>
  <si>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</si>
  <si>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</si>
  <si>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</si>
  <si>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</si>
  <si>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</si>
  <si>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</si>
  <si>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</si>
  <si>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</si>
  <si>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</si>
  <si>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</si>
  <si>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</si>
  <si>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</si>
  <si>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</si>
  <si>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</si>
  <si>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</si>
  <si>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</si>
  <si>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</si>
  <si>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</si>
  <si>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</si>
  <si>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</si>
  <si>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</si>
  <si>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</si>
  <si>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</si>
  <si>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</si>
  <si>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</si>
  <si>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</si>
  <si>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</si>
  <si>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</si>
  <si>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</si>
  <si>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</si>
  <si>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</si>
  <si>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</si>
  <si>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</si>
  <si>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</si>
  <si>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</si>
  <si>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</si>
  <si>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</si>
  <si>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</si>
  <si>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</si>
  <si>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</si>
  <si>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</si>
  <si>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</si>
  <si>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</si>
  <si>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</si>
  <si>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</si>
  <si>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</si>
  <si>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</si>
  <si>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</si>
  <si>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</si>
  <si>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</si>
  <si>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</si>
  <si>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</si>
  <si>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</si>
  <si>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</si>
  <si>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</si>
  <si>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</si>
  <si>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</si>
  <si>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</si>
  <si>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</si>
  <si>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</si>
  <si>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</si>
  <si>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</si>
  <si>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</si>
  <si>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</si>
  <si>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</si>
  <si>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</si>
  <si>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</si>
  <si>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</si>
  <si>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</si>
  <si>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</si>
  <si>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</si>
  <si>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</si>
  <si>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</si>
  <si>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</si>
  <si>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</si>
  <si>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</si>
  <si>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</si>
  <si>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</si>
  <si>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</si>
  <si>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</si>
  <si>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</si>
  <si>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</si>
  <si>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</si>
  <si>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</si>
  <si>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</si>
  <si>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</si>
  <si>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</si>
  <si>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</si>
  <si>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</si>
  <si>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</si>
  <si>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</si>
  <si>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</si>
  <si>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</si>
  <si>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</si>
  <si>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</si>
  <si>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</si>
  <si>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</si>
  <si>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</si>
  <si>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</si>
  <si>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</si>
  <si>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</si>
  <si>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</si>
  <si>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</si>
  <si>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</si>
  <si>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</si>
  <si>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</si>
  <si>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</si>
  <si>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</si>
  <si>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</si>
  <si>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</si>
  <si>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</si>
  <si>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</si>
  <si>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</si>
  <si>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</si>
  <si>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</si>
  <si>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</si>
  <si>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</si>
  <si>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</si>
  <si>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</si>
  <si>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</si>
  <si>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</si>
  <si>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</si>
  <si>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</si>
  <si>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</si>
  <si>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</si>
  <si>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</si>
  <si>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</si>
  <si>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</si>
  <si>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</si>
  <si>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</si>
  <si>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</si>
  <si>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</si>
  <si>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</si>
  <si>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</si>
  <si>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</si>
  <si>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</si>
  <si>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</si>
  <si>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</si>
  <si>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</si>
  <si>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</si>
  <si>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</si>
  <si>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</si>
  <si>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</si>
  <si>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</si>
  <si>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</si>
  <si>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</si>
  <si>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</si>
  <si>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</si>
  <si>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</si>
  <si>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</si>
  <si>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</si>
  <si>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</si>
  <si>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</si>
  <si>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</si>
  <si>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</si>
  <si>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</si>
  <si>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</si>
  <si>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</si>
  <si>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</si>
  <si>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</si>
  <si>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</si>
  <si>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</si>
  <si>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</si>
  <si>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</si>
  <si>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</si>
  <si>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</si>
  <si>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</si>
  <si>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</si>
  <si>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</si>
  <si>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</si>
  <si>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</si>
  <si>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</si>
  <si>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</si>
  <si>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</si>
  <si>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</si>
  <si>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</si>
  <si>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</si>
  <si>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</si>
  <si>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</si>
  <si>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</si>
  <si>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</si>
  <si>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</si>
  <si>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</si>
  <si>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</si>
  <si>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</si>
  <si>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</si>
  <si>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</si>
  <si>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</si>
  <si>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</si>
  <si>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</si>
  <si>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</si>
  <si>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</si>
  <si>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</si>
  <si>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</si>
  <si>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</si>
  <si>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</si>
  <si>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</si>
  <si>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</si>
  <si>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</si>
  <si>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</si>
  <si>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</si>
  <si>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</si>
  <si>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</si>
  <si>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</si>
  <si>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</si>
  <si>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</si>
  <si>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</si>
  <si>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</si>
  <si>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</si>
  <si>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</si>
  <si>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</si>
  <si>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</si>
  <si>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</si>
  <si>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</si>
  <si>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</si>
  <si>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</si>
  <si>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</si>
  <si>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</si>
  <si>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</si>
  <si>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</si>
  <si>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</si>
  <si>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</si>
  <si>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</si>
  <si>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</si>
  <si>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</si>
  <si>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</si>
  <si>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</si>
  <si>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</si>
  <si>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</si>
  <si>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</si>
  <si>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</si>
  <si>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</si>
  <si>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</si>
  <si>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</si>
  <si>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</si>
  <si>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</si>
  <si>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</si>
  <si>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</si>
  <si>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</si>
  <si>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</si>
  <si>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</si>
  <si>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</si>
  <si>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</si>
  <si>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</si>
  <si>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</si>
  <si>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</si>
  <si>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</si>
  <si>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</si>
  <si>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</si>
  <si>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</si>
  <si>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</si>
  <si>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</si>
  <si>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</si>
  <si>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</si>
  <si>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</si>
  <si>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</si>
  <si>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</si>
  <si>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</si>
  <si>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</si>
  <si>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</si>
  <si>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</si>
  <si>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</si>
  <si>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</si>
  <si>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</si>
  <si>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</si>
  <si>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</si>
  <si>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</si>
  <si>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</si>
  <si>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</si>
  <si>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</si>
  <si>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</si>
  <si>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</si>
  <si>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</si>
  <si>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</si>
  <si>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</si>
  <si>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</si>
  <si>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</si>
  <si>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</si>
  <si>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</si>
  <si>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</si>
  <si>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</si>
  <si>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</si>
  <si>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</si>
  <si>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</si>
  <si>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</si>
  <si>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</si>
  <si>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</si>
  <si>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</si>
  <si>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</si>
  <si>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</si>
  <si>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</si>
  <si>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</si>
  <si>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</si>
  <si>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</si>
  <si>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</si>
  <si>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</si>
  <si>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</si>
  <si>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</si>
  <si>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</si>
  <si>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</si>
  <si>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</si>
  <si>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</si>
  <si>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</si>
  <si>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</si>
  <si>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</si>
  <si>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</si>
  <si>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</si>
  <si>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</si>
  <si>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</si>
  <si>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</si>
  <si>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</si>
  <si>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</si>
  <si>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</si>
  <si>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</si>
  <si>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</si>
  <si>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</si>
  <si>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</si>
  <si>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</si>
  <si>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</si>
  <si>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</si>
  <si>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</si>
  <si>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</si>
  <si>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</si>
  <si>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</si>
  <si>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</si>
  <si>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</si>
  <si>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</si>
  <si>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</si>
  <si>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</si>
  <si>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</si>
  <si>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</si>
  <si>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</si>
  <si>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</si>
  <si>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</si>
  <si>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</si>
  <si>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</si>
  <si>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</si>
  <si>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</si>
  <si>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</si>
  <si>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</si>
  <si>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</si>
  <si>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</si>
  <si>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</si>
  <si>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</si>
  <si>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</si>
  <si>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</si>
  <si>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</si>
  <si>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</si>
  <si>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</si>
  <si>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</si>
  <si>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</si>
  <si>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</si>
  <si>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</si>
  <si>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</si>
  <si>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</si>
  <si>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</si>
  <si>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</si>
  <si>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</si>
  <si>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</si>
  <si>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</si>
  <si>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</si>
  <si>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</si>
  <si>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</si>
  <si>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</si>
  <si>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</si>
  <si>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</si>
  <si>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</si>
  <si>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</si>
  <si>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</si>
  <si>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</si>
  <si>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</si>
  <si>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</si>
  <si>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</si>
  <si>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</si>
  <si>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</si>
  <si>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</si>
  <si>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</si>
  <si>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</si>
  <si>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</si>
  <si>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</si>
  <si>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</si>
  <si>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</si>
  <si>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</si>
  <si>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</si>
  <si>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</si>
  <si>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</si>
  <si>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</si>
  <si>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</si>
  <si>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</si>
  <si>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</si>
  <si>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</si>
  <si>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</si>
  <si>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</si>
  <si>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</si>
  <si>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</si>
  <si>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</si>
  <si>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</si>
  <si>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</si>
  <si>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</si>
  <si>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</si>
  <si>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</si>
  <si>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</si>
  <si>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</si>
  <si>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</si>
  <si>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</si>
  <si>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</si>
  <si>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</si>
  <si>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</si>
  <si>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</si>
  <si>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</si>
  <si>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</si>
  <si>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</si>
  <si>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</si>
  <si>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</si>
  <si>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</si>
  <si>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</si>
  <si>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</si>
  <si>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</si>
  <si>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</si>
  <si>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</si>
  <si>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</si>
  <si>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</si>
  <si>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</si>
  <si>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</si>
  <si>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</si>
  <si>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</si>
  <si>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</si>
  <si>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</si>
  <si>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</si>
  <si>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</si>
  <si>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</si>
  <si>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</si>
  <si>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</si>
  <si>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</si>
  <si>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</si>
  <si>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</si>
  <si>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</si>
  <si>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</si>
  <si>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</si>
  <si>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</si>
  <si>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</si>
  <si>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</si>
  <si>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</si>
  <si>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</si>
  <si>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</si>
  <si>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</si>
  <si>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</si>
  <si>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</si>
  <si>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</si>
  <si>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</si>
  <si>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</si>
  <si>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</si>
  <si>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</si>
  <si>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</si>
  <si>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</si>
  <si>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</si>
  <si>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</si>
  <si>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</si>
  <si>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</si>
  <si>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</si>
  <si>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</si>
  <si>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</si>
  <si>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</si>
  <si>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</si>
  <si>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</si>
  <si>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</si>
  <si>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</si>
  <si>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</si>
  <si>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</si>
  <si>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</si>
  <si>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</si>
  <si>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</si>
  <si>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</si>
  <si>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</si>
  <si>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</si>
  <si>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</si>
  <si>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</si>
  <si>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</si>
  <si>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</si>
  <si>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</si>
  <si>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</si>
  <si>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</si>
  <si>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</si>
  <si>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</si>
  <si>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</si>
  <si>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</si>
  <si>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</si>
  <si>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</si>
  <si>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</si>
  <si>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</si>
  <si>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</si>
  <si>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</si>
  <si>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</si>
  <si>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</si>
  <si>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</si>
  <si>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</si>
  <si>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</si>
  <si>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</si>
  <si>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</si>
  <si>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</si>
  <si>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</si>
  <si>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</si>
  <si>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</si>
  <si>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</si>
  <si>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</si>
  <si>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</si>
  <si>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</si>
  <si>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</si>
  <si>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</si>
  <si>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</si>
  <si>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</si>
  <si>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</si>
  <si>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</si>
  <si>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</si>
  <si>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</si>
  <si>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</si>
  <si>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</si>
  <si>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</si>
  <si>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</si>
  <si>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</si>
  <si>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</si>
  <si>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</si>
  <si>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</si>
  <si>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</si>
  <si>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</si>
  <si>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</si>
  <si>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</si>
  <si>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</si>
  <si>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</si>
  <si>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</si>
  <si>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</si>
  <si>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</si>
  <si>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</si>
  <si>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</si>
  <si>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</si>
  <si>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</si>
  <si>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</si>
  <si>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</si>
  <si>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</si>
  <si>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</si>
  <si>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</si>
  <si>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</si>
  <si>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</si>
  <si>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</si>
  <si>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</si>
  <si>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</si>
  <si>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</si>
  <si>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</si>
  <si>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</si>
  <si>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</si>
  <si>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</si>
  <si>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</si>
  <si>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</si>
  <si>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</si>
  <si>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</si>
  <si>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</si>
  <si>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</si>
  <si>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</si>
  <si>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</si>
  <si>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</si>
  <si>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</si>
  <si>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</si>
  <si>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</si>
  <si>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</si>
  <si>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</si>
  <si>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</si>
  <si>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</si>
  <si>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</si>
  <si>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</si>
  <si>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</si>
  <si>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</si>
  <si>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</si>
  <si>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</si>
  <si>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</si>
  <si>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</si>
  <si>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</si>
  <si>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</si>
  <si>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</si>
  <si>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</si>
  <si>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</si>
  <si>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</si>
  <si>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</si>
  <si>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</si>
  <si>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</si>
  <si>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</si>
  <si>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</si>
  <si>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</si>
  <si>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</si>
  <si>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</si>
  <si>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</si>
  <si>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</si>
  <si>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</si>
  <si>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</si>
  <si>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</si>
  <si>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</si>
  <si>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</si>
  <si>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</si>
  <si>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</si>
  <si>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</si>
  <si>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</si>
  <si>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</si>
  <si>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</si>
  <si>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</si>
  <si>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</si>
  <si>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</si>
  <si>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</si>
  <si>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</si>
  <si>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</si>
  <si>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</si>
  <si>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</si>
  <si>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</si>
  <si>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</si>
  <si>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</si>
  <si>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</si>
  <si>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</si>
  <si>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</si>
  <si>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</si>
  <si>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</si>
  <si>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</si>
  <si>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</si>
  <si>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</si>
  <si>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</si>
  <si>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</si>
  <si>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</si>
  <si>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</si>
  <si>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</si>
  <si>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</si>
  <si>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</si>
  <si>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</si>
  <si>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</si>
  <si>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</si>
  <si>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</si>
  <si>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</si>
  <si>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</si>
  <si>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</si>
  <si>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</si>
  <si>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</si>
  <si>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</si>
  <si>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</si>
  <si>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</si>
  <si>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</si>
  <si>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</si>
  <si>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</si>
  <si>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</si>
  <si>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</si>
  <si>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</si>
  <si>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</si>
  <si>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</si>
  <si>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</si>
  <si>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</si>
  <si>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</si>
  <si>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</si>
  <si>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</si>
  <si>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</si>
  <si>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</si>
  <si>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</si>
  <si>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</si>
  <si>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</si>
  <si>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</si>
  <si>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</si>
  <si>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</si>
  <si>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</si>
  <si>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</si>
  <si>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</si>
  <si>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</si>
  <si>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</si>
  <si>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</si>
  <si>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</si>
  <si>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</si>
  <si>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</si>
  <si>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</si>
  <si>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</si>
  <si>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</si>
  <si>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</si>
  <si>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</si>
  <si>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</si>
  <si>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</si>
  <si>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</si>
  <si>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</si>
  <si>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</si>
  <si>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</si>
  <si>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</si>
  <si>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</si>
  <si>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</si>
  <si>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</si>
  <si>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</si>
  <si>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</si>
  <si>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</si>
  <si>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</si>
  <si>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</si>
  <si>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</si>
  <si>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</si>
  <si>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</si>
  <si>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</si>
  <si>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</si>
  <si>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</si>
  <si>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</si>
  <si>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</si>
  <si>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</si>
  <si>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</si>
  <si>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</si>
  <si>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</si>
  <si>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</si>
  <si>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</si>
  <si>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</si>
  <si>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</si>
  <si>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</si>
  <si>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</si>
  <si>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</si>
  <si>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</si>
  <si>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</si>
  <si>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</si>
  <si>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</si>
  <si>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</si>
  <si>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</si>
  <si>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</si>
  <si>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</si>
  <si>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</si>
  <si>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</si>
  <si>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</si>
  <si>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</si>
  <si>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</si>
  <si>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</si>
  <si>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</si>
  <si>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</si>
  <si>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</si>
  <si>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</si>
  <si>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</si>
  <si>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</si>
  <si>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</si>
  <si>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</si>
  <si>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</si>
  <si>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</si>
  <si>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</si>
  <si>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</si>
  <si>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</si>
  <si>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</si>
  <si>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</si>
  <si>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</si>
  <si>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</si>
  <si>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</si>
  <si>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</si>
  <si>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</si>
  <si>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</si>
  <si>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</si>
  <si>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</si>
  <si>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</si>
  <si>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</si>
  <si>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</si>
  <si>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</si>
  <si>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</si>
  <si>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</si>
  <si>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</si>
  <si>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</si>
  <si>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</si>
  <si>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</si>
  <si>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</si>
  <si>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</si>
  <si>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</si>
  <si>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</si>
  <si>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</si>
  <si>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</si>
  <si>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</si>
  <si>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</si>
  <si>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</si>
  <si>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</si>
  <si>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</si>
  <si>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</si>
  <si>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</si>
  <si>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</si>
  <si>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</si>
  <si>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</si>
  <si>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</si>
  <si>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</si>
  <si>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</si>
  <si>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</si>
  <si>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</si>
  <si>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</si>
  <si>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</si>
  <si>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</si>
  <si>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</si>
  <si>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</si>
  <si>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</si>
  <si>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</si>
  <si>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</si>
  <si>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</si>
  <si>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</si>
  <si>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</si>
  <si>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</si>
  <si>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</si>
  <si>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</si>
  <si>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</si>
  <si>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</si>
  <si>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</si>
  <si>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</si>
  <si>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</si>
  <si>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</si>
  <si>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</si>
  <si>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</si>
  <si>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</si>
  <si>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</si>
  <si>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</si>
  <si>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</si>
  <si>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</si>
  <si>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</si>
  <si>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</si>
  <si>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</si>
  <si>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</si>
  <si>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</si>
  <si>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</si>
  <si>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</si>
  <si>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</si>
  <si>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</si>
  <si>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</si>
  <si>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</si>
  <si>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</si>
  <si>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</si>
  <si>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</si>
  <si>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</si>
  <si>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</si>
  <si>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</si>
  <si>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</si>
  <si>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</si>
  <si>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</si>
  <si>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</si>
  <si>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</si>
  <si>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</si>
  <si>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</si>
  <si>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</si>
  <si>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</si>
  <si>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</si>
  <si>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</si>
  <si>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</si>
  <si>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</si>
  <si>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</si>
  <si>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</si>
  <si>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</si>
  <si>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</si>
  <si>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</si>
  <si>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</si>
  <si>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</si>
  <si>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</si>
  <si>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</si>
  <si>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</si>
  <si>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</si>
  <si>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</si>
  <si>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</si>
  <si>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</si>
  <si>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</si>
  <si>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</si>
  <si>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</si>
  <si>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</si>
  <si>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</si>
  <si>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</si>
  <si>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</si>
  <si>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</si>
  <si>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</si>
  <si>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</si>
  <si>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</si>
  <si>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</si>
  <si>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</si>
  <si>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</si>
  <si>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</si>
  <si>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</si>
  <si>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</si>
  <si>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</si>
  <si>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</si>
  <si>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</si>
  <si>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</si>
  <si>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</si>
  <si>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</si>
  <si>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</si>
  <si>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</si>
  <si>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</si>
  <si>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</si>
  <si>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</si>
  <si>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</si>
  <si>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</si>
  <si>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</si>
  <si>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</si>
  <si>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</si>
  <si>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</si>
  <si>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</si>
  <si>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</si>
  <si>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</si>
  <si>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</si>
  <si>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</si>
  <si>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</si>
  <si>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</si>
  <si>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</si>
  <si>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</si>
  <si>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</si>
  <si>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</si>
  <si>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</si>
  <si>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</si>
  <si>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</si>
  <si>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</si>
  <si>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</si>
  <si>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</si>
  <si>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</si>
  <si>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</si>
  <si>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</si>
  <si>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</si>
  <si>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</si>
  <si>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</si>
  <si>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</si>
  <si>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</si>
  <si>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</si>
  <si>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</si>
  <si>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</si>
  <si>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</si>
  <si>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</si>
  <si>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</si>
  <si>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</si>
  <si>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</si>
  <si>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</si>
  <si>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</si>
  <si>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</si>
  <si>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</si>
  <si>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</si>
  <si>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</si>
  <si>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</si>
  <si>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</si>
  <si>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</si>
  <si>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</si>
  <si>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</si>
  <si>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</si>
  <si>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</si>
  <si>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</si>
  <si>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</si>
  <si>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</si>
  <si>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</si>
  <si>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</si>
  <si>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</si>
  <si>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</si>
  <si>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</si>
  <si>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</si>
  <si>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</si>
  <si>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</si>
  <si>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</si>
  <si>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</si>
  <si>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</si>
  <si>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</si>
  <si>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</si>
  <si>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</si>
  <si>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</si>
  <si>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</si>
  <si>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</si>
  <si>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</si>
  <si>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</si>
  <si>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</si>
  <si>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</si>
  <si>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</si>
  <si>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</si>
  <si>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</si>
  <si>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</si>
  <si>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</si>
  <si>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</si>
  <si>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</si>
  <si>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</si>
  <si>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</si>
  <si>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</si>
  <si>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</si>
  <si>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</si>
  <si>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</si>
  <si>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</si>
  <si>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</si>
  <si>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</si>
  <si>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</si>
  <si>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</si>
  <si>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</si>
  <si>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</si>
  <si>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</si>
  <si>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</si>
  <si>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</si>
  <si>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</si>
  <si>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</si>
  <si>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</si>
  <si>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</si>
  <si>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</si>
  <si>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</si>
  <si>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</si>
  <si>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</si>
  <si>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</si>
  <si>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</si>
  <si>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</si>
  <si>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</si>
  <si>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</si>
  <si>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</si>
  <si>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</si>
  <si>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</si>
  <si>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</si>
  <si>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</si>
  <si>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</si>
  <si>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</si>
  <si>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</si>
  <si>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</si>
  <si>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</si>
  <si>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</si>
  <si>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</si>
  <si>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</si>
  <si>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</si>
  <si>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</si>
  <si>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</si>
  <si>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</si>
  <si>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</si>
  <si>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</si>
  <si>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</si>
  <si>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</si>
  <si>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</si>
  <si>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</si>
  <si>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</si>
  <si>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</si>
  <si>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</si>
  <si>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</si>
  <si>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</si>
  <si>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</si>
  <si>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</si>
  <si>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</si>
  <si>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</si>
  <si>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</si>
  <si>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</si>
  <si>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</si>
  <si>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</si>
  <si>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</si>
  <si>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</si>
  <si>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</si>
  <si>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</si>
  <si>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</si>
  <si>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</si>
  <si>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</si>
  <si>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</si>
  <si>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</si>
  <si>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</si>
  <si>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</si>
  <si>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</si>
  <si>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</si>
  <si>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</si>
  <si>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</si>
  <si>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</si>
  <si>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</si>
  <si>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</si>
  <si>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</si>
  <si>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</si>
  <si>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</si>
  <si>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</si>
  <si>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</si>
  <si>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</si>
  <si>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</si>
  <si>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</si>
  <si>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</si>
  <si>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</si>
  <si>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</si>
  <si>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</si>
  <si>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</si>
  <si>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</si>
  <si>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</si>
  <si>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</si>
  <si>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</si>
  <si>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</si>
  <si>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</si>
  <si>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</si>
  <si>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</si>
  <si>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</si>
  <si>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</si>
  <si>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</si>
  <si>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</si>
  <si>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</si>
  <si>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</si>
  <si>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</si>
  <si>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</si>
  <si>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</si>
  <si>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</si>
  <si>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</si>
  <si>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</si>
  <si>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</si>
  <si>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</si>
  <si>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</si>
  <si>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</si>
  <si>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</si>
  <si>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</si>
  <si>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</si>
  <si>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</si>
  <si>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</si>
  <si>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</si>
  <si>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</si>
  <si>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</si>
  <si>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</si>
  <si>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</si>
  <si>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</si>
  <si>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</si>
  <si>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</si>
  <si>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</si>
  <si>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</si>
  <si>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</si>
  <si>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</si>
  <si>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</si>
  <si>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</si>
  <si>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</si>
  <si>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</si>
  <si>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</si>
  <si>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</si>
  <si>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</si>
  <si>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</si>
  <si>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</si>
  <si>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</si>
  <si>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</si>
  <si>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</si>
  <si>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</si>
  <si>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</si>
  <si>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</si>
  <si>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</si>
  <si>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</si>
  <si>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</si>
  <si>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</si>
  <si>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</si>
  <si>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</si>
  <si>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</si>
  <si>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</si>
  <si>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</si>
  <si>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</si>
  <si>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</si>
  <si>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</si>
  <si>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</si>
  <si>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</si>
  <si>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</si>
  <si>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</si>
  <si>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</si>
  <si>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</si>
  <si>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</si>
  <si>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</si>
  <si>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</si>
  <si>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</si>
  <si>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</si>
  <si>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</si>
  <si>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</si>
  <si>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</si>
  <si>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</si>
  <si>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</si>
  <si>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</si>
  <si>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</si>
  <si>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</si>
  <si>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</si>
  <si>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</si>
  <si>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</si>
  <si>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</si>
  <si>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</si>
  <si>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</si>
  <si>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</si>
  <si>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</si>
  <si>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</si>
  <si>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</si>
  <si>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</si>
  <si>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</si>
  <si>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</si>
  <si>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</si>
  <si>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</si>
  <si>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</si>
  <si>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</si>
  <si>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</si>
  <si>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</si>
  <si>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</si>
  <si>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</si>
  <si>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</si>
  <si>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</si>
  <si>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</si>
  <si>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</si>
  <si>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</si>
  <si>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</si>
  <si>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</si>
  <si>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</si>
  <si>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</si>
  <si>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</si>
  <si>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</si>
  <si>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</si>
  <si>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</si>
  <si>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</si>
  <si>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</si>
  <si>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</si>
  <si>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</si>
  <si>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</si>
  <si>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</si>
  <si>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</si>
  <si>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</si>
  <si>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</si>
  <si>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</si>
  <si>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</si>
  <si>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</si>
  <si>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</si>
  <si>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</si>
  <si>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</si>
  <si>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</si>
  <si>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</si>
  <si>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</si>
  <si>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</si>
  <si>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</si>
  <si>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</si>
  <si>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</si>
  <si>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</si>
  <si>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</si>
  <si>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</si>
  <si>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</si>
  <si>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</si>
  <si>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</si>
  <si>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</si>
  <si>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</si>
  <si>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</si>
  <si>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</si>
  <si>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</si>
  <si>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</si>
  <si>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</si>
  <si>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</si>
  <si>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</si>
  <si>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</si>
  <si>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</si>
  <si>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</si>
  <si>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</si>
  <si>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</si>
  <si>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</si>
  <si>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</si>
  <si>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</si>
  <si>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</si>
  <si>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</si>
  <si>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</si>
  <si>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</si>
  <si>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</si>
  <si>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</si>
  <si>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</si>
  <si>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</si>
  <si>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</si>
  <si>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</si>
  <si>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</si>
  <si>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</si>
  <si>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</si>
  <si>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</si>
  <si>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</si>
  <si>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</si>
  <si>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</si>
  <si>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</si>
  <si>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</si>
  <si>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</si>
  <si>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</si>
  <si>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</si>
  <si>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</si>
  <si>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</si>
  <si>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</si>
  <si>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</si>
  <si>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</si>
  <si>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</si>
  <si>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</si>
  <si>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</si>
  <si>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</si>
  <si>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</si>
  <si>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</si>
  <si>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</si>
  <si>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</si>
  <si>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</si>
  <si>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</si>
  <si>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</si>
  <si>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</si>
  <si>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</si>
  <si>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</si>
  <si>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</si>
  <si>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</si>
  <si>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</si>
  <si>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</si>
  <si>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</si>
  <si>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</si>
  <si>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</si>
  <si>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</si>
  <si>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</si>
  <si>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</si>
  <si>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</si>
  <si>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</si>
  <si>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</si>
  <si>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</si>
  <si>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</si>
  <si>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</si>
  <si>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</si>
  <si>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</si>
  <si>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</si>
  <si>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</si>
  <si>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</si>
  <si>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</si>
  <si>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</si>
  <si>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</si>
  <si>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</si>
  <si>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</si>
  <si>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</si>
  <si>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</si>
  <si>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</si>
  <si>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</si>
  <si>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</si>
  <si>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</si>
  <si>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</si>
  <si>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</si>
  <si>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</si>
  <si>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</si>
  <si>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</si>
  <si>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</si>
  <si>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</si>
  <si>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</si>
  <si>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</si>
  <si>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</si>
  <si>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</si>
  <si>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</si>
  <si>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</si>
  <si>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</si>
  <si>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</si>
  <si>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</si>
  <si>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</si>
  <si>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</si>
  <si>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</si>
  <si>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</si>
  <si>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</si>
  <si>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</si>
  <si>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</si>
  <si>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</si>
  <si>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</si>
  <si>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</si>
  <si>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</si>
  <si>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</si>
  <si>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</si>
  <si>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</si>
  <si>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</si>
  <si>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</si>
  <si>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</si>
  <si>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</si>
  <si>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</si>
  <si>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</si>
  <si>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</si>
  <si>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</si>
  <si>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</si>
  <si>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</si>
  <si>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</si>
  <si>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</si>
  <si>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</si>
  <si>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</si>
  <si>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</si>
  <si>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</si>
  <si>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</si>
  <si>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</si>
  <si>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</si>
  <si>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</si>
  <si>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</si>
  <si>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</si>
  <si>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</si>
  <si>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</si>
  <si>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</si>
  <si>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</si>
  <si>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</si>
  <si>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</si>
  <si>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</si>
  <si>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</si>
  <si>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</si>
  <si>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</si>
  <si>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</si>
  <si>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</si>
  <si>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</si>
  <si>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</si>
  <si>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</si>
  <si>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</si>
  <si>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</si>
  <si>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</si>
  <si>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</si>
  <si>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</si>
  <si>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</si>
  <si>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</si>
  <si>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</si>
  <si>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</si>
  <si>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</si>
  <si>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</si>
  <si>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</si>
  <si>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</si>
  <si>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</si>
  <si>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</si>
  <si>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</si>
  <si>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</si>
  <si>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</si>
  <si>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</si>
  <si>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</si>
  <si>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</si>
  <si>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</si>
  <si>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</si>
  <si>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</si>
  <si>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</si>
  <si>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</si>
  <si>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</si>
  <si>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</si>
  <si>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</si>
  <si>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</si>
  <si>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</si>
  <si>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</si>
  <si>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</si>
  <si>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</si>
  <si>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</si>
  <si>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</si>
  <si>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</si>
  <si>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</si>
  <si>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</si>
  <si>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</si>
  <si>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</si>
  <si>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</si>
  <si>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</si>
  <si>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</si>
  <si>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</si>
  <si>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</si>
  <si>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</si>
  <si>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</si>
  <si>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</si>
  <si>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</si>
  <si>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</si>
  <si>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</si>
  <si>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</si>
  <si>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</si>
  <si>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</si>
  <si>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</si>
  <si>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</si>
  <si>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</si>
  <si>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</si>
  <si>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</si>
  <si>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</si>
  <si>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</si>
  <si>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</si>
  <si>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</si>
  <si>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</si>
  <si>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</si>
  <si>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</si>
  <si>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</si>
  <si>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</si>
  <si>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</si>
  <si>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</si>
  <si>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</si>
  <si>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</si>
  <si>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</si>
  <si>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</si>
  <si>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</si>
  <si>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</si>
  <si>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</si>
  <si>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</si>
  <si>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</si>
  <si>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</si>
  <si>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</si>
  <si>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</si>
  <si>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</si>
  <si>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</si>
  <si>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</si>
  <si>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</si>
  <si>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</si>
  <si>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</si>
  <si>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</si>
  <si>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</si>
  <si>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</si>
  <si>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</si>
  <si>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</si>
  <si>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</si>
  <si>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</si>
  <si>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</si>
  <si>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</si>
  <si>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</si>
  <si>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</si>
  <si>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</si>
  <si>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</si>
  <si>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</si>
  <si>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</si>
  <si>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</si>
  <si>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</si>
  <si>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</si>
  <si>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</si>
  <si>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</si>
  <si>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</si>
  <si>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</si>
  <si>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</si>
  <si>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</si>
  <si>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</si>
  <si>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</si>
  <si>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</si>
  <si>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</si>
  <si>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</si>
  <si>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</si>
  <si>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</si>
  <si>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</si>
  <si>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</si>
  <si>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</si>
  <si>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</si>
  <si>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</si>
  <si>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</si>
  <si>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</si>
  <si>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</si>
  <si>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</si>
  <si>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</si>
  <si>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</si>
  <si>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</si>
  <si>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</si>
  <si>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</si>
  <si>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</si>
  <si>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</si>
  <si>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</si>
  <si>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</si>
  <si>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</si>
  <si>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</si>
  <si>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</si>
  <si>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</si>
  <si>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</si>
  <si>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</si>
  <si>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</si>
  <si>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</si>
  <si>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</si>
  <si>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</si>
  <si>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</si>
  <si>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</si>
  <si>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</si>
  <si>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</si>
  <si>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</si>
  <si>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</si>
  <si>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</si>
  <si>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</si>
  <si>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</si>
  <si>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</si>
  <si>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</si>
  <si>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</si>
  <si>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</si>
  <si>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</si>
  <si>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</si>
  <si>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</si>
  <si>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</si>
  <si>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</si>
  <si>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</si>
  <si>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</si>
  <si>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</si>
  <si>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</si>
  <si>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</si>
  <si>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</si>
  <si>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</si>
  <si>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</si>
  <si>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</si>
  <si>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</si>
  <si>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</si>
  <si>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</si>
  <si>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</si>
  <si>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</si>
  <si>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</si>
  <si>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</si>
  <si>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</si>
  <si>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</si>
  <si>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</si>
  <si>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</si>
  <si>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</si>
  <si>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</si>
  <si>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</si>
  <si>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</si>
  <si>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</si>
  <si>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</si>
  <si>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</si>
  <si>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</si>
  <si>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</si>
  <si>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</si>
  <si>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</si>
  <si>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</si>
  <si>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</si>
  <si>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</si>
  <si>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</si>
  <si>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</si>
  <si>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</si>
  <si>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</si>
  <si>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</si>
  <si>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</si>
  <si>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</si>
  <si>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</si>
  <si>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</si>
  <si>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</si>
  <si>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</si>
  <si>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</si>
  <si>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</si>
  <si>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</si>
  <si>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</si>
  <si>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</si>
  <si>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</si>
  <si>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</si>
  <si>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</si>
  <si>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</si>
  <si>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</si>
  <si>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</si>
  <si>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</si>
  <si>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</si>
  <si>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</si>
  <si>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</si>
  <si>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</si>
  <si>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</si>
  <si>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</si>
  <si>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</si>
  <si>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</si>
  <si>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</si>
  <si>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</si>
  <si>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</si>
  <si>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</si>
  <si>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</si>
  <si>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</si>
  <si>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</si>
  <si>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</si>
  <si>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</si>
  <si>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</si>
  <si>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</si>
  <si>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</si>
  <si>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</si>
  <si>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</si>
  <si>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</si>
  <si>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</si>
  <si>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</si>
  <si>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</si>
  <si>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</si>
  <si>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</si>
  <si>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</si>
  <si>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</si>
  <si>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</si>
  <si>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</si>
  <si>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</si>
  <si>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</si>
  <si>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</si>
  <si>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</si>
  <si>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</si>
  <si>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</si>
  <si>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</si>
  <si>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</si>
  <si>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</si>
  <si>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</si>
  <si>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</si>
  <si>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</si>
  <si>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</si>
  <si>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</si>
  <si>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</si>
  <si>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</si>
  <si>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</si>
  <si>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</si>
  <si>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</si>
  <si>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</si>
  <si>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</si>
  <si>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</si>
  <si>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</si>
  <si>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</si>
  <si>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</si>
  <si>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</si>
  <si>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</si>
  <si>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</si>
  <si>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</si>
  <si>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</si>
  <si>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</si>
  <si>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</si>
  <si>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</si>
  <si>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</si>
  <si>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</si>
  <si>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</si>
  <si>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</si>
  <si>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</si>
  <si>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</si>
  <si>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</si>
  <si>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</si>
  <si>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</si>
  <si>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</si>
  <si>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</si>
  <si>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</si>
  <si>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</si>
  <si>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</si>
  <si>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</si>
  <si>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</si>
  <si>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</si>
  <si>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</si>
  <si>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</si>
  <si>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</si>
  <si>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</si>
  <si>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</si>
  <si>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</si>
  <si>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</si>
  <si>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</si>
  <si>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</si>
  <si>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</si>
  <si>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</si>
  <si>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</si>
  <si>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</si>
  <si>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</si>
  <si>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</si>
  <si>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</si>
  <si>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</si>
  <si>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</si>
  <si>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</si>
  <si>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</si>
  <si>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</si>
  <si>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</si>
  <si>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</si>
  <si>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</si>
  <si>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</si>
  <si>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</si>
  <si>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</si>
  <si>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</si>
  <si>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</si>
  <si>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</si>
  <si>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</si>
  <si>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</si>
  <si>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</si>
  <si>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</si>
  <si>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</si>
  <si>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</si>
  <si>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</si>
  <si>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</si>
  <si>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</si>
  <si>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</si>
  <si>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</si>
  <si>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</si>
  <si>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</si>
  <si>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</si>
  <si>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</si>
  <si>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</si>
  <si>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</si>
  <si>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</si>
  <si>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</si>
  <si>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</si>
  <si>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</si>
  <si>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</si>
  <si>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</si>
  <si>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</si>
  <si>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</si>
  <si>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</si>
  <si>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</si>
  <si>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</si>
  <si>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</si>
  <si>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</si>
  <si>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</si>
  <si>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</si>
  <si>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</si>
  <si>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</si>
  <si>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</si>
  <si>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</si>
  <si>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</si>
  <si>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</si>
  <si>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</si>
  <si>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</si>
  <si>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</si>
  <si>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</si>
  <si>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</si>
  <si>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</si>
  <si>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</si>
  <si>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</si>
  <si>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</si>
  <si>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</si>
  <si>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</si>
  <si>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</si>
  <si>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</si>
  <si>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</si>
  <si>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</si>
  <si>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</si>
  <si>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</si>
  <si>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</si>
  <si>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</si>
  <si>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</si>
  <si>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</si>
  <si>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</si>
  <si>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</si>
  <si>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</si>
  <si>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</si>
  <si>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</si>
  <si>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</si>
  <si>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</si>
  <si>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</si>
  <si>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</si>
  <si>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</si>
  <si>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</si>
  <si>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</si>
  <si>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</si>
  <si>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</si>
  <si>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</si>
  <si>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</si>
  <si>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</si>
  <si>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</si>
  <si>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</si>
  <si>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</si>
  <si>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</si>
  <si>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</si>
  <si>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</si>
  <si>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</si>
  <si>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</si>
  <si>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</si>
  <si>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</si>
  <si>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</si>
  <si>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</si>
  <si>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</si>
  <si>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</si>
  <si>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</si>
  <si>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</si>
  <si>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</si>
  <si>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</si>
  <si>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</si>
  <si>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</si>
  <si>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</si>
  <si>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</si>
  <si>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</si>
  <si>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</si>
  <si>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</si>
  <si>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</si>
  <si>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</si>
  <si>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</si>
  <si>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</si>
  <si>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</si>
  <si>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</si>
  <si>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</si>
  <si>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</si>
  <si>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</si>
  <si>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</si>
  <si>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</si>
  <si>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</si>
  <si>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</si>
  <si>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</si>
  <si>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</si>
  <si>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</si>
  <si>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</si>
  <si>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</si>
  <si>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</si>
  <si>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</si>
  <si>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</si>
  <si>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</si>
  <si>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</si>
  <si>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</si>
  <si>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</si>
  <si>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</si>
  <si>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</si>
  <si>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</si>
  <si>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</si>
  <si>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</si>
  <si>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</si>
  <si>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</si>
  <si>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</si>
  <si>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</si>
  <si>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</si>
  <si>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</si>
  <si>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</si>
  <si>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</si>
  <si>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</si>
  <si>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</si>
  <si>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</si>
  <si>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</si>
  <si>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</si>
  <si>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</si>
  <si>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</si>
  <si>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</si>
  <si>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</si>
  <si>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</si>
  <si>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</si>
  <si>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</si>
  <si>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</si>
  <si>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</si>
  <si>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</si>
  <si>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</si>
  <si>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</si>
  <si>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</si>
  <si>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</si>
  <si>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</si>
  <si>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</si>
  <si>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</si>
  <si>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</si>
  <si>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</si>
  <si>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</si>
  <si>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</si>
  <si>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</si>
  <si>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</si>
  <si>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</si>
  <si>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</si>
  <si>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</si>
  <si>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</si>
  <si>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</si>
  <si>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</si>
  <si>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</si>
  <si>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</si>
  <si>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</si>
  <si>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</si>
  <si>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</si>
  <si>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</si>
  <si>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</si>
  <si>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</si>
  <si>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</si>
  <si>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</si>
  <si>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</si>
  <si>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</si>
  <si>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</si>
  <si>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</si>
  <si>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</si>
  <si>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</si>
  <si>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</si>
  <si>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</si>
  <si>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</si>
  <si>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</si>
  <si>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</si>
  <si>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</si>
  <si>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</si>
  <si>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</si>
  <si>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</si>
  <si>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</si>
  <si>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</si>
  <si>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</si>
  <si>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</si>
  <si>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</si>
  <si>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</si>
  <si>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</si>
  <si>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</si>
  <si>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</si>
  <si>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</si>
  <si>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</si>
  <si>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</si>
  <si>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</si>
  <si>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</si>
  <si>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</si>
  <si>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</si>
  <si>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</si>
  <si>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</si>
  <si>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</si>
  <si>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</si>
  <si>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</si>
  <si>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</si>
  <si>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</si>
  <si>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</si>
  <si>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</si>
  <si>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</si>
  <si>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</si>
  <si>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</si>
  <si>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</si>
  <si>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</si>
  <si>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</si>
  <si>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</si>
  <si>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</si>
  <si>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</si>
  <si>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</si>
  <si>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</si>
  <si>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</si>
  <si>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</si>
  <si>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</si>
  <si>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</si>
  <si>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</si>
  <si>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</si>
  <si>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</si>
  <si>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</si>
  <si>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</si>
  <si>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</si>
  <si>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</si>
  <si>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</si>
  <si>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</si>
  <si>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</si>
  <si>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</si>
  <si>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</si>
  <si>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</si>
  <si>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</si>
  <si>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</si>
  <si>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</si>
  <si>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</si>
  <si>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</si>
  <si>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</si>
  <si>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</si>
  <si>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</si>
  <si>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</si>
  <si>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</si>
  <si>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</si>
  <si>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</si>
  <si>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</si>
  <si>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</si>
  <si>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</si>
  <si>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</si>
  <si>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</si>
  <si>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</si>
  <si>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</si>
  <si>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</si>
  <si>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</si>
  <si>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</si>
  <si>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</si>
  <si>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</si>
  <si>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</si>
  <si>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</si>
  <si>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</si>
  <si>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</si>
  <si>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</si>
  <si>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</si>
  <si>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</si>
  <si>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</si>
  <si>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</si>
  <si>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</si>
  <si>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</si>
  <si>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</si>
  <si>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</si>
  <si>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</si>
  <si>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</si>
  <si>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</si>
  <si>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</si>
  <si>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</si>
  <si>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</si>
  <si>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</si>
  <si>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</si>
  <si>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</si>
  <si>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</si>
  <si>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</si>
  <si>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</si>
  <si>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</si>
  <si>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</si>
  <si>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</si>
  <si>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</si>
  <si>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</si>
  <si>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</si>
  <si>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</si>
  <si>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</si>
  <si>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</si>
  <si>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</si>
  <si>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</si>
  <si>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</si>
  <si>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</si>
  <si>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</si>
  <si>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</si>
  <si>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</si>
  <si>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</si>
  <si>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</si>
  <si>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</si>
  <si>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</si>
  <si>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</si>
  <si>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</si>
  <si>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</si>
  <si>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</si>
  <si>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</si>
  <si>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</si>
  <si>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</si>
  <si>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</si>
  <si>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</si>
  <si>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</si>
  <si>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</si>
  <si>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</si>
  <si>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</si>
  <si>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</si>
  <si>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</si>
  <si>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</si>
  <si>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</si>
  <si>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</si>
  <si>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</si>
  <si>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</si>
  <si>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</si>
  <si>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</si>
  <si>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</si>
  <si>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</si>
  <si>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</si>
  <si>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</si>
  <si>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</si>
  <si>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</si>
  <si>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</si>
  <si>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</si>
  <si>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</si>
  <si>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</si>
  <si>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</si>
  <si>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</si>
  <si>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</si>
  <si>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</si>
  <si>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</si>
  <si>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</si>
  <si>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</si>
  <si>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</si>
  <si>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</si>
  <si>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</si>
  <si>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</si>
  <si>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</si>
  <si>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</si>
  <si>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</si>
  <si>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</si>
  <si>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</si>
  <si>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</si>
  <si>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</si>
  <si>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</si>
  <si>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</si>
  <si>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</si>
  <si>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</si>
  <si>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</si>
  <si>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</si>
  <si>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</si>
  <si>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</si>
  <si>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</si>
  <si>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</si>
  <si>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</si>
  <si>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</si>
  <si>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</si>
  <si>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</si>
  <si>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</si>
  <si>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</si>
  <si>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</si>
  <si>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</si>
  <si>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</si>
  <si>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</si>
  <si>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</si>
  <si>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</si>
  <si>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</si>
  <si>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</si>
  <si>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</si>
  <si>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</si>
  <si>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</si>
  <si>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</si>
  <si>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</si>
  <si>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</si>
  <si>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</si>
  <si>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</si>
  <si>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</si>
  <si>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</si>
  <si>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</si>
  <si>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</si>
  <si>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</si>
  <si>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</si>
  <si>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</si>
  <si>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</si>
  <si>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</si>
  <si>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</si>
  <si>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</si>
  <si>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</si>
  <si>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</si>
  <si>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</si>
  <si>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</si>
  <si>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</si>
  <si>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</si>
  <si>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</si>
  <si>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</si>
  <si>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</si>
  <si>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</si>
  <si>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</si>
  <si>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</si>
  <si>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</si>
  <si>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</si>
  <si>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</si>
  <si>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</si>
  <si>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</si>
  <si>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</si>
  <si>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</si>
  <si>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</si>
  <si>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</si>
  <si>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</si>
  <si>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</si>
  <si>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</si>
  <si>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</si>
  <si>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</si>
  <si>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</si>
  <si>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</si>
  <si>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</si>
  <si>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</si>
  <si>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</si>
  <si>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</si>
  <si>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</si>
  <si>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</si>
  <si>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</si>
  <si>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</si>
  <si>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</si>
  <si>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</si>
  <si>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</si>
  <si>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</si>
  <si>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</si>
  <si>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</si>
  <si>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</si>
  <si>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</si>
  <si>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</si>
  <si>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</si>
  <si>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</si>
  <si>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</si>
  <si>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</si>
  <si>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</si>
  <si>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</si>
  <si>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</si>
  <si>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</si>
  <si>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</si>
  <si>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</si>
  <si>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</si>
  <si>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</si>
  <si>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</si>
  <si>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</si>
  <si>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</si>
  <si>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</si>
  <si>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</si>
  <si>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</si>
  <si>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</si>
  <si>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</si>
  <si>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</si>
  <si>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</si>
  <si>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</si>
  <si>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</si>
  <si>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</si>
  <si>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</si>
  <si>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</si>
  <si>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</si>
  <si>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</si>
  <si>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</si>
  <si>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</si>
  <si>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</si>
  <si>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</si>
  <si>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</si>
  <si>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</si>
  <si>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</si>
  <si>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</si>
  <si>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</si>
  <si>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</si>
  <si>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</si>
  <si>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</si>
  <si>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</si>
  <si>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</si>
  <si>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</si>
  <si>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</si>
  <si>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</si>
  <si>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</si>
  <si>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</si>
  <si>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</si>
  <si>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</si>
  <si>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</si>
  <si>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</si>
  <si>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</si>
  <si>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</si>
  <si>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</si>
  <si>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</si>
  <si>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</si>
  <si>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</si>
  <si>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</si>
  <si>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</si>
  <si>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</si>
  <si>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</si>
  <si>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</si>
  <si>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</si>
  <si>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</si>
  <si>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</si>
  <si>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</si>
  <si>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</si>
  <si>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</si>
  <si>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</si>
  <si>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</si>
  <si>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</si>
  <si>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</si>
  <si>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</si>
  <si>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</si>
  <si>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</si>
  <si>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</si>
  <si>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</si>
  <si>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</si>
  <si>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</si>
  <si>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</si>
  <si>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</si>
  <si>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</si>
  <si>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</si>
  <si>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</si>
  <si>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</si>
  <si>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</si>
  <si>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</si>
  <si>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</si>
  <si>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</si>
  <si>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</si>
  <si>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</si>
  <si>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</si>
  <si>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</si>
  <si>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</si>
  <si>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</si>
  <si>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</si>
  <si>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</si>
  <si>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</si>
  <si>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</si>
  <si>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</si>
  <si>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</si>
  <si>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</si>
  <si>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</si>
  <si>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</si>
  <si>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</si>
  <si>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</si>
  <si>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</si>
  <si>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</si>
  <si>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</si>
  <si>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</si>
  <si>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</si>
  <si>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</si>
  <si>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</si>
  <si>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</si>
  <si>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</si>
  <si>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</si>
  <si>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</si>
  <si>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</si>
  <si>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</si>
  <si>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</si>
  <si>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</si>
  <si>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</si>
  <si>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</si>
  <si>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</si>
  <si>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</si>
  <si>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</si>
  <si>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</si>
  <si>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</si>
  <si>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</si>
  <si>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</si>
  <si>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</si>
  <si>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</si>
  <si>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</si>
  <si>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</si>
  <si>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</si>
  <si>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</si>
  <si>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</si>
  <si>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</si>
  <si>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</si>
  <si>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</si>
  <si>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</si>
  <si>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</si>
  <si>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</si>
  <si>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</si>
  <si>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</si>
  <si>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</si>
  <si>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</si>
  <si>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</si>
  <si>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</si>
  <si>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</si>
  <si>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</si>
  <si>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</si>
  <si>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</si>
  <si>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</si>
  <si>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</si>
  <si>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</si>
  <si>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</si>
  <si>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</si>
  <si>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</si>
  <si>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</si>
  <si>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</si>
  <si>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</si>
  <si>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</si>
  <si>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</si>
  <si>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</si>
  <si>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</si>
  <si>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</si>
  <si>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</si>
  <si>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</si>
  <si>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</si>
  <si>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</si>
  <si>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</si>
  <si>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</si>
  <si>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</si>
  <si>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</si>
  <si>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</si>
  <si>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</si>
  <si>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</si>
  <si>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</si>
  <si>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</si>
  <si>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</si>
  <si>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</si>
  <si>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</si>
  <si>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</si>
  <si>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</si>
  <si>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</si>
  <si>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</si>
  <si>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</si>
  <si>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</si>
  <si>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</si>
  <si>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</si>
  <si>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</si>
  <si>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</si>
  <si>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</si>
  <si>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</si>
  <si>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</si>
  <si>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</si>
  <si>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</si>
  <si>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</si>
  <si>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</si>
  <si>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</si>
  <si>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</si>
  <si>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</si>
  <si>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</si>
  <si>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</si>
  <si>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</si>
  <si>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</si>
  <si>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</si>
  <si>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</si>
  <si>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</si>
  <si>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</si>
  <si>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</si>
  <si>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</si>
  <si>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</si>
  <si>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</si>
  <si>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</si>
  <si>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</si>
  <si>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</si>
  <si>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</si>
  <si>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</si>
  <si>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</si>
  <si>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</si>
  <si>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</si>
  <si>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</si>
  <si>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</si>
  <si>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</si>
  <si>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</si>
  <si>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</si>
  <si>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</si>
  <si>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</si>
  <si>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</si>
  <si>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</si>
  <si>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</si>
  <si>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</si>
  <si>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</si>
  <si>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</si>
  <si>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</si>
  <si>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</si>
  <si>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</si>
  <si>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</si>
  <si>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</si>
  <si>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</si>
  <si>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</si>
  <si>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</si>
  <si>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</si>
  <si>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</si>
  <si>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</si>
  <si>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</si>
  <si>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</si>
  <si>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</si>
  <si>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</si>
  <si>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</si>
  <si>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</si>
  <si>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</si>
  <si>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</si>
  <si>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</si>
  <si>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</si>
  <si>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</si>
  <si>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</si>
  <si>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</si>
  <si>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</si>
  <si>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</si>
  <si>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</si>
  <si>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</si>
  <si>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</si>
  <si>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</si>
  <si>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</si>
  <si>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</si>
  <si>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</si>
  <si>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</si>
  <si>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</si>
  <si>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</si>
  <si>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</si>
  <si>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</si>
  <si>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</si>
  <si>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</si>
  <si>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</si>
  <si>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</si>
  <si>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</si>
  <si>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</si>
  <si>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</si>
  <si>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</si>
  <si>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</si>
  <si>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</si>
  <si>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</si>
  <si>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</si>
  <si>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</si>
  <si>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</si>
  <si>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</si>
  <si>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</si>
  <si>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</si>
  <si>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</si>
  <si>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</si>
  <si>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</si>
  <si>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</si>
  <si>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</si>
  <si>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</si>
  <si>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</si>
  <si>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</si>
  <si>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</si>
  <si>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</si>
  <si>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</si>
  <si>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</si>
  <si>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</si>
  <si>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</si>
  <si>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</si>
  <si>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</si>
  <si>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</si>
  <si>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</si>
  <si>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</si>
  <si>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</si>
  <si>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</si>
  <si>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</si>
  <si>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</si>
  <si>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</si>
  <si>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</si>
  <si>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</si>
  <si>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</si>
  <si>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</si>
  <si>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</si>
  <si>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</si>
  <si>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</si>
  <si>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</si>
  <si>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</si>
  <si>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</si>
  <si>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</si>
  <si>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</si>
  <si>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</si>
  <si>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</si>
  <si>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</si>
  <si>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</si>
  <si>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</si>
  <si>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</si>
  <si>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</si>
  <si>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</si>
  <si>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</si>
  <si>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</si>
  <si>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</si>
  <si>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</si>
  <si>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</si>
  <si>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</si>
  <si>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</si>
  <si>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</si>
  <si>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</si>
  <si>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</si>
  <si>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</si>
  <si>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</si>
  <si>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</si>
  <si>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</si>
  <si>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</si>
  <si>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</si>
  <si>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</si>
  <si>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</si>
  <si>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</si>
  <si>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</si>
  <si>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</si>
  <si>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</si>
  <si>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</si>
  <si>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</si>
  <si>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</si>
  <si>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</si>
  <si>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</si>
  <si>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</si>
  <si>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</si>
  <si>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</si>
  <si>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</si>
  <si>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</si>
  <si>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</si>
  <si>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</si>
  <si>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</si>
  <si>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</si>
  <si>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</si>
  <si>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</si>
  <si>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</si>
  <si>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</si>
  <si>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</si>
  <si>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</si>
  <si>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</si>
  <si>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</si>
  <si>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</si>
  <si>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</si>
  <si>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</si>
  <si>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</si>
  <si>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</si>
  <si>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</si>
  <si>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</si>
  <si>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</si>
  <si>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</si>
  <si>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</si>
  <si>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</si>
  <si>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</si>
  <si>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</si>
  <si>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</si>
  <si>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</si>
  <si>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</si>
  <si>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</si>
  <si>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</si>
  <si>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</si>
  <si>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</si>
  <si>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</si>
  <si>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</si>
  <si>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</si>
  <si>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</si>
  <si>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</si>
  <si>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</si>
  <si>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</si>
  <si>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</si>
  <si>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</si>
  <si>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</si>
  <si>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</si>
  <si>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</si>
  <si>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</si>
  <si>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</si>
  <si>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</si>
  <si>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</si>
  <si>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</si>
  <si>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</si>
  <si>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</si>
  <si>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</si>
  <si>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</si>
  <si>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</si>
  <si>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</si>
  <si>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</si>
  <si>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</si>
  <si>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</si>
  <si>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</si>
  <si>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</si>
  <si>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</si>
  <si>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</si>
  <si>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</si>
  <si>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</si>
  <si>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</si>
  <si>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</si>
  <si>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</si>
  <si>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</si>
  <si>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</si>
  <si>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</si>
  <si>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</si>
  <si>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</si>
  <si>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</si>
  <si>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</si>
  <si>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</si>
  <si>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</si>
  <si>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</si>
  <si>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</si>
  <si>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</si>
  <si>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</si>
  <si>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</si>
  <si>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</si>
  <si>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</si>
  <si>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</si>
  <si>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</si>
  <si>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</si>
  <si>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</si>
  <si>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</si>
  <si>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</si>
  <si>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</si>
  <si>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</si>
  <si>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</si>
  <si>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</si>
  <si>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</si>
  <si>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</si>
  <si>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</si>
  <si>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</si>
  <si>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</si>
  <si>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</si>
  <si>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</si>
  <si>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</si>
  <si>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</si>
  <si>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</si>
  <si>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</si>
  <si>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</si>
  <si>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</si>
  <si>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</si>
  <si>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</si>
  <si>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</si>
  <si>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</si>
  <si>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</si>
  <si>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</si>
  <si>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</si>
  <si>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</si>
  <si>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</si>
  <si>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</si>
  <si>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</si>
  <si>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</si>
  <si>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</si>
  <si>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</si>
  <si>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</si>
  <si>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</si>
  <si>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</si>
  <si>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</si>
  <si>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</si>
  <si>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</si>
  <si>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</si>
  <si>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</si>
  <si>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</si>
  <si>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</si>
  <si>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</si>
  <si>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</si>
  <si>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</si>
  <si>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</si>
  <si>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</si>
  <si>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</si>
  <si>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</si>
  <si>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</si>
  <si>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</si>
  <si>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</si>
  <si>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</si>
  <si>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</si>
  <si>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</si>
  <si>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</si>
  <si>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</si>
  <si>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</si>
  <si>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</si>
  <si>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</si>
  <si>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</si>
  <si>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</si>
  <si>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</si>
  <si>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</si>
  <si>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</si>
  <si>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</si>
  <si>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</si>
  <si>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</si>
  <si>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</si>
  <si>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</si>
  <si>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</si>
  <si>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</si>
  <si>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</si>
  <si>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</si>
  <si>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</si>
  <si>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</si>
  <si>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</si>
  <si>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</si>
  <si>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</si>
  <si>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</si>
  <si>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</si>
  <si>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</si>
  <si>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</si>
  <si>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</si>
  <si>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</si>
  <si>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</si>
  <si>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</si>
  <si>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</si>
  <si>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</si>
  <si>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</si>
  <si>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</si>
  <si>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</si>
  <si>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</si>
  <si>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</si>
  <si>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</si>
  <si>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</si>
  <si>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</si>
  <si>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</si>
  <si>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</si>
  <si>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</si>
  <si>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</si>
  <si>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</si>
  <si>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</si>
  <si>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</si>
  <si>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</si>
  <si>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</si>
  <si>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</si>
  <si>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</si>
  <si>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</si>
  <si>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</si>
  <si>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</si>
  <si>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</si>
  <si>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</si>
  <si>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</si>
  <si>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</si>
  <si>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</si>
  <si>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</si>
  <si>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</si>
  <si>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</si>
  <si>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</si>
  <si>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</si>
  <si>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</si>
  <si>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</si>
  <si>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</si>
  <si>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</si>
  <si>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</si>
  <si>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</si>
  <si>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</si>
  <si>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</si>
  <si>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</si>
  <si>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</si>
  <si>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</si>
  <si>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</si>
  <si>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</si>
  <si>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</si>
  <si>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</si>
  <si>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</si>
  <si>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</si>
  <si>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</si>
  <si>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</si>
  <si>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</si>
  <si>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</si>
  <si>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</si>
  <si>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</si>
  <si>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</si>
  <si>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</si>
  <si>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</si>
  <si>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</si>
  <si>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</si>
  <si>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</si>
  <si>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</si>
  <si>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</si>
  <si>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</si>
  <si>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</si>
  <si>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</si>
  <si>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</si>
  <si>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</si>
  <si>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</si>
  <si>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</si>
  <si>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</si>
  <si>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</si>
  <si>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</si>
  <si>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</si>
  <si>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</si>
  <si>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</si>
  <si>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</si>
  <si>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</si>
  <si>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</si>
  <si>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</si>
  <si>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</si>
  <si>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</si>
  <si>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</si>
  <si>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</si>
  <si>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</si>
  <si>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</si>
  <si>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</si>
  <si>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</si>
  <si>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</si>
  <si>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</si>
  <si>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</si>
  <si>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</si>
  <si>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</si>
  <si>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</si>
  <si>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</si>
  <si>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</si>
  <si>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</si>
  <si>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</si>
  <si>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</si>
  <si>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</si>
  <si>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</si>
  <si>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</si>
  <si>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</si>
  <si>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</si>
  <si>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</si>
  <si>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</si>
  <si>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</si>
  <si>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</si>
  <si>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</si>
  <si>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</si>
  <si>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</si>
  <si>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</si>
  <si>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</si>
  <si>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</si>
  <si>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</si>
  <si>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</si>
  <si>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</si>
  <si>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</si>
  <si>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</si>
  <si>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</si>
  <si>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</si>
  <si>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</si>
  <si>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</si>
  <si>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</si>
  <si>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</si>
  <si>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</si>
  <si>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</si>
  <si>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</si>
  <si>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</si>
  <si>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</si>
  <si>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</si>
  <si>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</si>
  <si>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</si>
  <si>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</si>
  <si>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</si>
  <si>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</si>
  <si>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</si>
  <si>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</si>
  <si>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</si>
  <si>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</si>
  <si>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</si>
  <si>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</si>
  <si>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</si>
  <si>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</si>
  <si>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</si>
  <si>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</si>
  <si>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</si>
  <si>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</si>
  <si>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</si>
  <si>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</si>
  <si>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</si>
  <si>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</si>
  <si>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</si>
  <si>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</si>
  <si>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</si>
  <si>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</si>
  <si>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</si>
  <si>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</si>
  <si>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</si>
  <si>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</si>
  <si>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</si>
  <si>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</si>
  <si>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</si>
  <si>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</si>
  <si>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</si>
  <si>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</si>
  <si>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</si>
  <si>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</si>
  <si>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</si>
  <si>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</si>
  <si>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</si>
  <si>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</si>
  <si>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</si>
  <si>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</si>
  <si>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</si>
  <si>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</si>
  <si>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</si>
  <si>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</si>
  <si>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</si>
  <si>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</si>
  <si>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</si>
  <si>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</si>
  <si>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</si>
  <si>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</si>
  <si>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</si>
  <si>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</si>
  <si>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</si>
  <si>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</si>
  <si>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</si>
  <si>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</si>
  <si>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</si>
  <si>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</si>
  <si>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</si>
  <si>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</si>
  <si>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</si>
  <si>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</si>
  <si>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</si>
  <si>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</si>
  <si>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</si>
  <si>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</si>
  <si>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</si>
  <si>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</si>
  <si>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</si>
  <si>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</si>
  <si>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</si>
  <si>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</si>
  <si>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</si>
  <si>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</si>
  <si>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</si>
  <si>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</si>
  <si>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</si>
  <si>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</si>
  <si>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</si>
  <si>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</si>
  <si>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</si>
  <si>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</si>
  <si>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</si>
  <si>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</si>
  <si>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</si>
  <si>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</si>
  <si>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</si>
  <si>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</si>
  <si>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</si>
  <si>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</si>
  <si>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</si>
  <si>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</si>
  <si>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</si>
  <si>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</si>
  <si>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</si>
  <si>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</si>
  <si>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</si>
  <si>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</si>
  <si>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</si>
  <si>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</si>
  <si>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</si>
  <si>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</si>
  <si>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</si>
  <si>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</si>
  <si>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</si>
  <si>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</si>
  <si>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</si>
  <si>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</si>
  <si>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</si>
  <si>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</si>
  <si>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</si>
  <si>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</si>
  <si>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</si>
  <si>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</si>
  <si>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</si>
  <si>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</si>
  <si>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</si>
  <si>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</si>
  <si>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</si>
  <si>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</si>
  <si>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</si>
  <si>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</si>
  <si>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</si>
  <si>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</si>
  <si>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</si>
  <si>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</si>
  <si>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</si>
  <si>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</si>
  <si>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</si>
  <si>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</si>
  <si>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</si>
  <si>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</si>
  <si>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</si>
  <si>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</si>
  <si>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</si>
  <si>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</si>
  <si>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</si>
  <si>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</si>
  <si>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</si>
  <si>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</si>
  <si>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</si>
  <si>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</si>
  <si>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</si>
  <si>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</si>
  <si>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</si>
  <si>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</si>
  <si>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</si>
  <si>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</si>
  <si>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</si>
  <si>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</si>
  <si>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</si>
  <si>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</si>
  <si>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</si>
  <si>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</si>
  <si>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</si>
  <si>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</si>
  <si>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</si>
  <si>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</si>
  <si>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</si>
  <si>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</si>
  <si>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</si>
  <si>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</si>
  <si>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</si>
  <si>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</si>
  <si>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</si>
  <si>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</si>
  <si>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</si>
  <si>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</si>
  <si>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</si>
  <si>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</si>
  <si>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</si>
  <si>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</si>
  <si>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</si>
  <si>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</si>
  <si>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</si>
  <si>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</si>
  <si>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</si>
  <si>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</si>
  <si>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</si>
  <si>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</si>
  <si>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</si>
  <si>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</si>
  <si>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</si>
  <si>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</si>
  <si>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</si>
  <si>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</si>
  <si>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</si>
  <si>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</si>
  <si>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</si>
  <si>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</si>
  <si>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</si>
  <si>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</si>
  <si>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</si>
  <si>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</si>
  <si>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</si>
  <si>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</si>
  <si>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</si>
  <si>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</si>
  <si>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</si>
  <si>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</si>
  <si>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</si>
  <si>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</si>
  <si>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</si>
  <si>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</si>
  <si>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</si>
  <si>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</si>
  <si>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</si>
  <si>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</si>
  <si>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</si>
  <si>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</si>
  <si>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</si>
  <si>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</si>
  <si>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</si>
  <si>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</si>
  <si>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</si>
  <si>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</si>
  <si>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</si>
  <si>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</si>
  <si>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</si>
  <si>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</si>
  <si>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</si>
  <si>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</si>
  <si>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</si>
  <si>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</si>
  <si>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</si>
  <si>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</si>
  <si>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</si>
  <si>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</si>
  <si>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</si>
  <si>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</si>
  <si>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</si>
  <si>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</si>
  <si>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</si>
  <si>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</si>
  <si>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</si>
  <si>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</si>
  <si>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</si>
  <si>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</si>
  <si>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</si>
  <si>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</si>
  <si>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</si>
  <si>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</si>
  <si>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</si>
  <si>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</si>
  <si>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</si>
  <si>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</si>
  <si>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</si>
  <si>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</si>
  <si>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</si>
  <si>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</si>
  <si>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</si>
  <si>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</si>
  <si>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</si>
  <si>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</si>
  <si>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</si>
  <si>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</si>
  <si>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</si>
  <si>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</si>
  <si>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</si>
  <si>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</si>
  <si>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</si>
  <si>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</si>
  <si>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</si>
  <si>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</si>
  <si>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</si>
  <si>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</si>
  <si>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</si>
  <si>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</si>
  <si>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</si>
  <si>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</si>
  <si>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</si>
  <si>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</si>
  <si>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</si>
  <si>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</si>
  <si>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</si>
  <si>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</si>
  <si>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</si>
  <si>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</si>
  <si>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</si>
  <si>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</si>
  <si>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</si>
  <si>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</si>
  <si>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</si>
  <si>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</si>
  <si>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</si>
  <si>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</si>
  <si>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</si>
  <si>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</si>
  <si>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</si>
  <si>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</si>
  <si>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</si>
  <si>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</si>
  <si>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</si>
  <si>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</si>
  <si>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</si>
  <si>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</si>
  <si>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</si>
  <si>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</si>
  <si>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</si>
  <si>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</si>
  <si>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</si>
  <si>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</si>
  <si>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</si>
  <si>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</si>
  <si>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</si>
  <si>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</si>
  <si>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</si>
  <si>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</si>
  <si>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</si>
  <si>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</si>
  <si>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</si>
  <si>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</si>
  <si>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</si>
  <si>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</si>
  <si>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</si>
  <si>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</si>
  <si>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</si>
  <si>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</si>
  <si>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</si>
  <si>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</si>
  <si>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</si>
  <si>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</si>
  <si>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</si>
  <si>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</si>
  <si>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</si>
  <si>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</si>
  <si>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</si>
  <si>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</si>
  <si>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</si>
  <si>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</si>
  <si>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</si>
  <si>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</si>
  <si>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</si>
  <si>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</si>
  <si>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</si>
  <si>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</si>
  <si>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</si>
  <si>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</si>
  <si>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</si>
  <si>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</si>
  <si>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</si>
  <si>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</si>
  <si>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</si>
  <si>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</si>
  <si>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</si>
  <si>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</si>
  <si>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</si>
  <si>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</si>
  <si>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</si>
  <si>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</si>
  <si>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</si>
  <si>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</si>
  <si>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</si>
  <si>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</si>
  <si>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</si>
  <si>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</si>
  <si>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</si>
  <si>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</si>
  <si>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</si>
  <si>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</si>
  <si>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</si>
  <si>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</si>
  <si>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</si>
  <si>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</si>
  <si>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</si>
  <si>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</si>
  <si>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</si>
  <si>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</si>
  <si>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</si>
  <si>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</si>
  <si>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</si>
  <si>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</si>
  <si>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</si>
  <si>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</si>
  <si>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</si>
  <si>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</si>
  <si>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</si>
  <si>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</si>
  <si>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</si>
  <si>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</si>
  <si>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</si>
  <si>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</si>
  <si>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</si>
  <si>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</si>
  <si>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</si>
  <si>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</si>
  <si>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</si>
  <si>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</si>
  <si>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</si>
  <si>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</si>
  <si>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</si>
  <si>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</si>
  <si>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</si>
  <si>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</si>
  <si>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</si>
  <si>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</si>
  <si>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</si>
  <si>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</si>
  <si>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</si>
  <si>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</si>
  <si>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</si>
  <si>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</si>
  <si>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</si>
  <si>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</si>
  <si>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</si>
  <si>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</si>
  <si>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</si>
  <si>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</si>
  <si>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</si>
  <si>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</si>
  <si>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</si>
  <si>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</si>
  <si>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</si>
  <si>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</si>
  <si>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</si>
  <si>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</si>
  <si>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</si>
  <si>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</si>
  <si>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</si>
  <si>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</si>
  <si>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</si>
  <si>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</si>
  <si>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</si>
  <si>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</si>
  <si>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</si>
  <si>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</si>
  <si>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</si>
  <si>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</si>
  <si>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</si>
  <si>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</si>
  <si>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</si>
  <si>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</si>
  <si>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</si>
  <si>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</si>
  <si>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</si>
  <si>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</si>
  <si>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</si>
  <si>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</si>
  <si>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</si>
  <si>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</si>
  <si>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</si>
  <si>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</si>
  <si>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</si>
  <si>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</si>
  <si>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</si>
  <si>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</si>
  <si>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</si>
  <si>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</si>
  <si>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</si>
  <si>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</si>
  <si>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</si>
  <si>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</si>
  <si>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</si>
  <si>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</si>
  <si>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</si>
  <si>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</si>
  <si>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</si>
  <si>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</si>
  <si>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</si>
  <si>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</si>
  <si>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</si>
  <si>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</si>
  <si>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</si>
  <si>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</si>
  <si>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</si>
  <si>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</si>
  <si>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</si>
  <si>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</si>
  <si>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</si>
  <si>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</si>
  <si>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</si>
  <si>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</si>
  <si>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</si>
  <si>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</si>
  <si>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</si>
  <si>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</si>
  <si>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</si>
  <si>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</si>
  <si>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</si>
  <si>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</si>
  <si>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</si>
  <si>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</si>
  <si>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</si>
  <si>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</si>
  <si>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</si>
  <si>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</si>
  <si>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</si>
  <si>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</si>
  <si>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</si>
  <si>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</si>
  <si>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</si>
  <si>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</si>
  <si>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</si>
  <si>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</si>
  <si>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</si>
  <si>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</si>
  <si>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</si>
  <si>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</si>
  <si>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</si>
  <si>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</si>
  <si>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</si>
  <si>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</si>
  <si>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</si>
  <si>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</si>
  <si>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</si>
  <si>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</si>
  <si>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</si>
  <si>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</si>
  <si>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</si>
  <si>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</si>
  <si>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</si>
  <si>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</si>
  <si>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</si>
  <si>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</si>
  <si>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</si>
  <si>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</si>
  <si>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</si>
  <si>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</si>
  <si>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</si>
  <si>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</si>
  <si>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</si>
  <si>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</si>
  <si>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</si>
  <si>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</si>
  <si>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</si>
  <si>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</si>
  <si>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</si>
  <si>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</si>
  <si>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</si>
  <si>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</si>
  <si>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</si>
  <si>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</si>
  <si>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</si>
  <si>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</si>
  <si>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</si>
  <si>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</si>
  <si>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</si>
  <si>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</si>
  <si>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</si>
  <si>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</si>
  <si>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</si>
  <si>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</si>
  <si>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</si>
  <si>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</si>
  <si>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</si>
  <si>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</si>
  <si>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</si>
  <si>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</si>
  <si>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</si>
  <si>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</si>
  <si>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</si>
  <si>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</si>
  <si>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</si>
  <si>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</si>
  <si>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</si>
  <si>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</si>
  <si>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</si>
  <si>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</si>
  <si>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</si>
  <si>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</si>
  <si>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</si>
  <si>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</si>
  <si>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</si>
  <si>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</si>
  <si>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</si>
  <si>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</si>
  <si>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</si>
  <si>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</si>
  <si>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</si>
  <si>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</si>
  <si>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</si>
  <si>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</si>
  <si>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</si>
  <si>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</si>
  <si>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</si>
  <si>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</si>
  <si>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</si>
  <si>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</si>
  <si>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</si>
  <si>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</si>
  <si>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</si>
  <si>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</si>
  <si>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</si>
  <si>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</si>
  <si>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</si>
  <si>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</si>
  <si>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</si>
  <si>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</si>
  <si>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</si>
  <si>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</si>
  <si>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</si>
  <si>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</si>
  <si>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</si>
  <si>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</si>
  <si>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</si>
  <si>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</si>
  <si>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</si>
  <si>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</si>
  <si>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</si>
  <si>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</si>
  <si>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</si>
  <si>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</si>
  <si>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</si>
  <si>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</si>
  <si>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</si>
  <si>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</si>
  <si>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</si>
  <si>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</si>
  <si>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</si>
  <si>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</si>
  <si>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</si>
  <si>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</si>
  <si>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</si>
  <si>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</si>
  <si>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</si>
  <si>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</si>
  <si>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</si>
  <si>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</si>
  <si>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</si>
  <si>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</si>
  <si>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</si>
  <si>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</si>
  <si>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</si>
  <si>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</si>
  <si>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</si>
  <si>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</si>
  <si>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</si>
  <si>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</si>
  <si>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</si>
  <si>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</si>
  <si>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</si>
  <si>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</si>
  <si>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</si>
  <si>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</si>
  <si>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</si>
  <si>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</si>
  <si>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</si>
  <si>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</si>
  <si>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</si>
  <si>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</si>
  <si>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</si>
  <si>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</si>
  <si>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</si>
  <si>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</si>
  <si>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</si>
  <si>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</si>
  <si>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</si>
  <si>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</si>
  <si>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</si>
  <si>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</si>
  <si>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</si>
  <si>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</si>
  <si>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</si>
  <si>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</si>
  <si>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</si>
  <si>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</si>
  <si>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</si>
  <si>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</si>
  <si>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</si>
  <si>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</si>
  <si>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</si>
  <si>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</si>
  <si>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</si>
  <si>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</si>
  <si>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</si>
  <si>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</si>
  <si>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</si>
  <si>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</si>
  <si>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</si>
  <si>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</si>
  <si>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</si>
  <si>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</si>
  <si>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</si>
  <si>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</si>
  <si>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</si>
  <si>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</si>
  <si>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</si>
  <si>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</si>
  <si>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</si>
  <si>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</si>
  <si>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</si>
  <si>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</si>
  <si>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</si>
  <si>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</si>
  <si>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</si>
  <si>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</si>
  <si>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</si>
  <si>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</si>
  <si>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</si>
  <si>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</si>
  <si>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</si>
  <si>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</si>
  <si>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</si>
  <si>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</si>
  <si>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</si>
  <si>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</si>
  <si>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</si>
  <si>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</si>
  <si>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</si>
  <si>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</si>
  <si>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</si>
  <si>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</si>
  <si>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</si>
  <si>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</si>
  <si>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</si>
  <si>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</si>
  <si>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</si>
  <si>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</si>
  <si>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</si>
  <si>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</si>
  <si>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</si>
  <si>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</si>
  <si>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</si>
  <si>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</si>
  <si>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</si>
  <si>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</si>
  <si>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</si>
  <si>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</si>
  <si>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</si>
  <si>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</si>
  <si>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</si>
  <si>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</si>
  <si>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</si>
  <si>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</si>
  <si>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</si>
  <si>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</si>
  <si>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</si>
  <si>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</si>
  <si>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</si>
  <si>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</si>
  <si>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</si>
  <si>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</si>
  <si>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</si>
  <si>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</si>
  <si>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</si>
  <si>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</si>
  <si>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</si>
  <si>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</si>
  <si>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</si>
  <si>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</si>
  <si>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</si>
  <si>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</si>
  <si>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</si>
  <si>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</si>
  <si>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</si>
  <si>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</si>
  <si>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</si>
  <si>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</si>
  <si>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</si>
  <si>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</si>
  <si>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</si>
  <si>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</si>
  <si>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</si>
  <si>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</si>
  <si>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</si>
  <si>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</si>
  <si>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</si>
  <si>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</si>
  <si>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</si>
  <si>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</si>
  <si>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</si>
  <si>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</si>
  <si>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</si>
  <si>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</si>
  <si>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</si>
  <si>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</si>
  <si>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</si>
  <si>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</si>
  <si>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</si>
  <si>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</si>
  <si>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</si>
  <si>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</si>
  <si>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</si>
  <si>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</si>
  <si>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</si>
  <si>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</si>
  <si>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</si>
  <si>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</si>
  <si>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</si>
  <si>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</si>
  <si>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</si>
  <si>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</si>
  <si>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</si>
  <si>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</si>
  <si>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</si>
  <si>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</si>
  <si>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</si>
  <si>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</si>
  <si>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</si>
  <si>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</si>
  <si>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</si>
  <si>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</si>
  <si>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</si>
  <si>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</si>
  <si>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</si>
  <si>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</si>
  <si>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</si>
  <si>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</si>
  <si>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</si>
  <si>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</si>
  <si>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</si>
  <si>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</si>
  <si>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</si>
  <si>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</si>
  <si>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</si>
  <si>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</si>
  <si>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</si>
  <si>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</si>
  <si>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</si>
  <si>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</si>
  <si>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</si>
  <si>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</si>
  <si>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</si>
  <si>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</si>
  <si>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</si>
  <si>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</si>
  <si>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</si>
  <si>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</si>
  <si>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</si>
  <si>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</si>
  <si>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</si>
  <si>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</si>
  <si>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</si>
  <si>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</si>
  <si>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</si>
  <si>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</si>
  <si>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</si>
  <si>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</si>
  <si>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</si>
  <si>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</si>
  <si>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</si>
  <si>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</si>
  <si>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</si>
  <si>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</si>
  <si>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</si>
  <si>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</si>
  <si>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</si>
  <si>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</si>
  <si>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</si>
  <si>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</si>
  <si>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</si>
  <si>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</si>
  <si>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</si>
  <si>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</si>
  <si>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</si>
  <si>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</si>
  <si>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</si>
  <si>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</si>
  <si>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</si>
  <si>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</si>
  <si>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</si>
  <si>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</si>
  <si>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</si>
  <si>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</si>
  <si>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</si>
  <si>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</si>
  <si>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</si>
  <si>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</si>
  <si>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</si>
  <si>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</si>
  <si>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</si>
  <si>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</si>
  <si>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</si>
  <si>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</si>
  <si>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</si>
  <si>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</si>
  <si>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</si>
  <si>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</si>
  <si>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</si>
  <si>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</si>
  <si>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</si>
  <si>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</si>
  <si>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</si>
  <si>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</si>
  <si>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</si>
  <si>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</si>
  <si>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</si>
  <si>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</si>
  <si>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</si>
  <si>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</si>
  <si>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</si>
  <si>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</si>
  <si>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</si>
  <si>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</si>
  <si>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</si>
  <si>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</si>
  <si>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</si>
  <si>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</si>
  <si>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</si>
  <si>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</si>
  <si>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</si>
  <si>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</si>
  <si>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</si>
  <si>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</si>
  <si>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</si>
  <si>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</si>
  <si>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</si>
  <si>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</si>
  <si>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</si>
  <si>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</si>
  <si>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</si>
  <si>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</si>
  <si>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</si>
  <si>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</si>
  <si>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</si>
  <si>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</si>
  <si>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</si>
  <si>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</si>
  <si>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</si>
  <si>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</si>
  <si>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</si>
  <si>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</si>
  <si>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</si>
  <si>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</si>
  <si>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</si>
  <si>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</si>
  <si>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</si>
  <si>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</si>
  <si>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</si>
  <si>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</si>
  <si>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</si>
  <si>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</si>
  <si>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</si>
  <si>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</si>
  <si>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</si>
  <si>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</si>
  <si>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</si>
  <si>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</si>
  <si>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</si>
  <si>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</si>
  <si>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</si>
  <si>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</si>
  <si>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</si>
  <si>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</si>
  <si>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</si>
  <si>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</si>
  <si>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</si>
  <si>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</si>
  <si>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</si>
  <si>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</si>
  <si>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</si>
  <si>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</si>
  <si>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</si>
  <si>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</si>
  <si>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</si>
  <si>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</si>
  <si>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</si>
  <si>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</si>
  <si>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</si>
  <si>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</si>
  <si>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</si>
  <si>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</si>
  <si>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</si>
  <si>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</si>
  <si>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</si>
  <si>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</si>
  <si>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</si>
  <si>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</si>
  <si>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</si>
  <si>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</si>
  <si>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</si>
  <si>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</si>
  <si>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</si>
  <si>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</si>
  <si>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</si>
  <si>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</si>
  <si>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</si>
  <si>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</si>
  <si>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</si>
  <si>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</si>
  <si>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</si>
  <si>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</si>
  <si>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</si>
  <si>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</si>
  <si>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</si>
  <si>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</si>
  <si>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</si>
  <si>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</si>
  <si>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</si>
  <si>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</si>
  <si>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</si>
  <si>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</si>
  <si>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</si>
  <si>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</si>
  <si>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</si>
  <si>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</si>
  <si>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</si>
  <si>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</si>
  <si>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</si>
  <si>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</si>
  <si>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</si>
  <si>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</si>
  <si>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</si>
  <si>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</si>
  <si>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</si>
  <si>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</si>
  <si>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</si>
  <si>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</si>
  <si>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</si>
  <si>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</si>
  <si>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</si>
  <si>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</si>
  <si>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</si>
  <si>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</si>
  <si>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</si>
  <si>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</si>
  <si>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</si>
  <si>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</si>
  <si>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</si>
  <si>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</si>
  <si>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</si>
  <si>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</si>
  <si>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</si>
  <si>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</si>
  <si>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</si>
  <si>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</si>
  <si>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</si>
  <si>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</si>
  <si>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</si>
  <si>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</si>
  <si>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</si>
  <si>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</si>
  <si>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</si>
  <si>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</si>
  <si>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</si>
  <si>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</si>
  <si>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</si>
  <si>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</si>
  <si>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</si>
  <si>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</si>
  <si>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</si>
  <si>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</si>
  <si>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</si>
  <si>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</si>
  <si>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</si>
  <si>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</si>
  <si>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</si>
  <si>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</si>
  <si>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</si>
  <si>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</si>
  <si>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</si>
  <si>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</si>
  <si>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</si>
  <si>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</si>
  <si>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</si>
  <si>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</si>
  <si>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</si>
  <si>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</si>
  <si>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</si>
  <si>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</si>
  <si>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</si>
  <si>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</si>
  <si>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</si>
  <si>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</si>
  <si>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</si>
  <si>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</si>
  <si>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</si>
  <si>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</si>
  <si>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</si>
  <si>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</si>
  <si>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</si>
  <si>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</si>
  <si>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</si>
  <si>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</si>
  <si>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</si>
  <si>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</si>
  <si>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</si>
  <si>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</si>
  <si>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</si>
  <si>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</si>
  <si>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</si>
  <si>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</si>
  <si>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</si>
  <si>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</si>
  <si>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</si>
  <si>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</si>
  <si>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</si>
  <si>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</si>
  <si>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</si>
  <si>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</si>
  <si>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</si>
  <si>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</si>
  <si>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</si>
  <si>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</si>
  <si>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</si>
  <si>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</si>
  <si>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</si>
  <si>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</si>
  <si>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</si>
  <si>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</si>
  <si>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</si>
  <si>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</si>
  <si>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</si>
  <si>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</si>
  <si>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</si>
  <si>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</si>
  <si>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</si>
  <si>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</si>
  <si>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</si>
  <si>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</si>
  <si>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</si>
  <si>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</si>
  <si>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</si>
  <si>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</si>
  <si>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</si>
  <si>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</si>
  <si>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</si>
  <si>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</si>
  <si>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</si>
  <si>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</si>
  <si>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</si>
  <si>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</si>
  <si>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</si>
  <si>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</si>
  <si>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</si>
  <si>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</si>
  <si>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</si>
  <si>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</si>
  <si>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</si>
  <si>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</si>
  <si>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</si>
  <si>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</si>
  <si>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</si>
  <si>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</si>
  <si>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</si>
  <si>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</si>
  <si>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</si>
  <si>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</si>
  <si>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</si>
  <si>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</si>
  <si>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</si>
  <si>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</si>
  <si>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</si>
  <si>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</si>
  <si>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</si>
  <si>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</si>
  <si>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</si>
  <si>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</si>
  <si>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</si>
  <si>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</si>
  <si>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</si>
  <si>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</si>
  <si>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</si>
  <si>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</si>
  <si>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</si>
  <si>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</si>
  <si>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</si>
  <si>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</si>
  <si>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</si>
  <si>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</si>
  <si>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</si>
  <si>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</si>
  <si>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</si>
  <si>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</si>
  <si>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</si>
  <si>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</si>
  <si>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</si>
  <si>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</si>
  <si>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</si>
  <si>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</si>
  <si>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</si>
  <si>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</si>
  <si>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</si>
  <si>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</si>
  <si>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</si>
  <si>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</si>
  <si>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</si>
  <si>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</si>
  <si>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</si>
  <si>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</si>
  <si>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</si>
  <si>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</si>
  <si>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</si>
  <si>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</si>
  <si>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</si>
  <si>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</si>
  <si>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</si>
  <si>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</si>
  <si>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</si>
  <si>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</si>
  <si>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</si>
  <si>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</si>
  <si>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</si>
  <si>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</si>
  <si>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</si>
  <si>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</si>
  <si>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</si>
  <si>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</si>
  <si>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</si>
  <si>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</si>
  <si>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</si>
  <si>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</si>
  <si>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</si>
  <si>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</si>
  <si>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</si>
  <si>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</si>
  <si>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</si>
  <si>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</si>
  <si>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</si>
  <si>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</si>
  <si>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</si>
  <si>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</si>
  <si>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</si>
  <si>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</si>
  <si>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</si>
  <si>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</si>
  <si>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</si>
  <si>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</si>
  <si>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</si>
  <si>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</si>
  <si>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</si>
  <si>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</si>
  <si>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</si>
  <si>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</si>
  <si>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</si>
  <si>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</si>
  <si>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</si>
  <si>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</si>
  <si>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</si>
  <si>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</si>
  <si>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</si>
  <si>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</si>
  <si>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</si>
  <si>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</si>
  <si>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</si>
  <si>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</si>
  <si>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</si>
  <si>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</si>
  <si>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</si>
  <si>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</si>
  <si>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</si>
  <si>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</si>
  <si>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</si>
  <si>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</si>
  <si>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</si>
  <si>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</si>
  <si>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</si>
  <si>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</si>
  <si>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</si>
  <si>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</si>
  <si>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</si>
  <si>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</si>
  <si>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</si>
  <si>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</si>
  <si>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</si>
  <si>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</si>
  <si>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</si>
  <si>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</si>
  <si>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</si>
  <si>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</si>
  <si>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</si>
  <si>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</si>
  <si>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</si>
  <si>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</si>
  <si>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</si>
  <si>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</si>
  <si>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</si>
  <si>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</si>
  <si>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</si>
  <si>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</si>
  <si>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</si>
  <si>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</si>
  <si>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</si>
  <si>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</si>
  <si>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</si>
  <si>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</si>
  <si>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</si>
  <si>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</si>
  <si>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</si>
  <si>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</si>
  <si>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</si>
  <si>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</si>
  <si>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</si>
  <si>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</si>
  <si>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</si>
  <si>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</si>
  <si>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</si>
  <si>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</si>
  <si>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</si>
  <si>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</si>
  <si>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</si>
  <si>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</si>
  <si>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</si>
  <si>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</si>
  <si>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</si>
  <si>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</si>
  <si>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</si>
  <si>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</si>
  <si>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</si>
  <si>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</si>
  <si>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</si>
  <si>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</si>
  <si>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</si>
  <si>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</si>
  <si>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</si>
  <si>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</si>
  <si>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</si>
  <si>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</si>
  <si>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</si>
  <si>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</si>
  <si>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</si>
  <si>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</si>
  <si>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</si>
  <si>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</si>
  <si>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</si>
  <si>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</si>
  <si>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</si>
  <si>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</si>
  <si>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</si>
  <si>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</si>
  <si>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</si>
  <si>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</si>
  <si>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</si>
  <si>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</si>
  <si>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</si>
  <si>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</si>
  <si>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</si>
  <si>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</si>
  <si>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</si>
  <si>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</si>
  <si>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</si>
  <si>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</si>
  <si>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</si>
  <si>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</si>
  <si>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</si>
  <si>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</si>
  <si>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</si>
  <si>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</si>
  <si>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</si>
  <si>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</si>
  <si>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</si>
  <si>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</si>
  <si>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</si>
  <si>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</si>
  <si>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</si>
  <si>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</si>
  <si>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</si>
  <si>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</si>
  <si>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</si>
  <si>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</si>
  <si>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</si>
  <si>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</si>
  <si>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</si>
  <si>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</si>
  <si>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</si>
  <si>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</si>
  <si>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</si>
  <si>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</si>
  <si>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</si>
  <si>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</si>
  <si>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</si>
  <si>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</si>
  <si>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</si>
  <si>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</si>
  <si>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</si>
  <si>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</si>
  <si>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</si>
  <si>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</si>
  <si>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</si>
  <si>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</si>
  <si>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</si>
  <si>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</si>
  <si>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</si>
  <si>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</si>
  <si>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</si>
  <si>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</si>
  <si>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</si>
  <si>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</si>
  <si>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</si>
  <si>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</si>
  <si>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</si>
  <si>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</si>
  <si>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</si>
  <si>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</si>
  <si>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</si>
  <si>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</si>
  <si>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</si>
  <si>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</si>
  <si>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</si>
  <si>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</si>
  <si>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</si>
  <si>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</si>
  <si>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</si>
  <si>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</si>
  <si>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</si>
  <si>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</si>
  <si>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</si>
  <si>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</si>
  <si>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</si>
  <si>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</si>
  <si>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</si>
  <si>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</si>
  <si>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</si>
  <si>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</si>
  <si>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</si>
  <si>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</si>
  <si>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</si>
  <si>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</si>
  <si>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</si>
  <si>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</si>
  <si>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</si>
  <si>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</si>
  <si>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</si>
  <si>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</si>
  <si>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</si>
  <si>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</si>
  <si>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</si>
  <si>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</si>
  <si>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</si>
  <si>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</si>
  <si>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</si>
  <si>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</si>
  <si>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</si>
  <si>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</si>
  <si>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</si>
  <si>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</si>
  <si>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</si>
  <si>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</si>
  <si>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</si>
  <si>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</si>
  <si>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</si>
  <si>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</si>
  <si>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</si>
  <si>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</si>
  <si>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</si>
  <si>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</si>
  <si>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</si>
  <si>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</si>
  <si>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</si>
  <si>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</si>
  <si>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</si>
  <si>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</si>
  <si>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</si>
  <si>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</si>
  <si>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</si>
  <si>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</si>
  <si>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</si>
  <si>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</si>
  <si>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</si>
  <si>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</si>
  <si>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</si>
  <si>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</si>
  <si>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</si>
  <si>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</si>
  <si>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</si>
  <si>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</si>
  <si>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</si>
  <si>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</si>
  <si>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</si>
  <si>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</si>
  <si>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</si>
  <si>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</si>
  <si>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</si>
  <si>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</si>
  <si>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</si>
  <si>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</si>
  <si>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</si>
  <si>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</si>
  <si>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</si>
  <si>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</si>
  <si>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</si>
  <si>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</si>
  <si>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</si>
  <si>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</si>
  <si>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</si>
  <si>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</si>
  <si>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</si>
  <si>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</si>
  <si>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</si>
  <si>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</si>
  <si>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</si>
  <si>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</si>
  <si>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</si>
  <si>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</si>
  <si>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</si>
  <si>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</si>
  <si>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</si>
  <si>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</si>
  <si>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</si>
  <si>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</si>
  <si>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</si>
  <si>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</si>
  <si>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</si>
  <si>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</si>
  <si>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</si>
  <si>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</si>
  <si>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</si>
  <si>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</si>
  <si>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</si>
  <si>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</si>
  <si>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</si>
  <si>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</si>
  <si>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</si>
  <si>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</si>
  <si>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</si>
  <si>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</si>
  <si>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</si>
  <si>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</si>
  <si>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</si>
  <si>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</si>
  <si>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</si>
  <si>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</si>
  <si>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</si>
  <si>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</si>
  <si>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</si>
  <si>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</si>
  <si>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</si>
  <si>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</si>
  <si>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</si>
  <si>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</si>
  <si>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</si>
  <si>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</si>
  <si>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</si>
  <si>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</si>
  <si>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</si>
  <si>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</si>
  <si>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</si>
  <si>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</si>
  <si>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</si>
  <si>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</si>
  <si>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</si>
  <si>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</si>
  <si>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</si>
  <si>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</si>
  <si>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</si>
  <si>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</si>
  <si>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</si>
  <si>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</si>
  <si>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</si>
  <si>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</si>
  <si>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</si>
  <si>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</si>
  <si>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</si>
  <si>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</si>
  <si>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</si>
  <si>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</si>
  <si>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</si>
  <si>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</si>
  <si>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</si>
  <si>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</si>
  <si>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</si>
  <si>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</si>
  <si>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</si>
  <si>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</si>
  <si>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</si>
  <si>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</si>
  <si>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</si>
  <si>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</si>
  <si>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</si>
  <si>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</si>
  <si>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</si>
  <si>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</si>
  <si>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</si>
  <si>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</si>
  <si>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</si>
  <si>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</si>
  <si>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</si>
  <si>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</si>
  <si>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</si>
  <si>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</si>
  <si>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</si>
  <si>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</si>
  <si>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</si>
  <si>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</si>
  <si>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</si>
  <si>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</si>
  <si>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</si>
  <si>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</si>
  <si>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</si>
  <si>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</si>
  <si>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</si>
  <si>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</si>
  <si>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</si>
  <si>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</si>
  <si>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</si>
  <si>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</si>
  <si>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</si>
  <si>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</si>
  <si>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</si>
  <si>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</si>
  <si>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</si>
  <si>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</si>
  <si>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</si>
  <si>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</si>
  <si>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</si>
  <si>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</si>
  <si>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</si>
  <si>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</si>
  <si>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</si>
  <si>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</si>
  <si>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</si>
  <si>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</si>
  <si>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</si>
  <si>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</si>
  <si>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</si>
  <si>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</si>
  <si>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</si>
  <si>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</si>
  <si>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</si>
  <si>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</si>
  <si>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</si>
  <si>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</si>
  <si>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</si>
  <si>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</si>
  <si>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</si>
  <si>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</si>
  <si>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</si>
  <si>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</si>
  <si>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</si>
  <si>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</si>
  <si>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</si>
  <si>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</si>
  <si>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</si>
  <si>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</si>
  <si>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</si>
  <si>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</si>
  <si>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</si>
  <si>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</si>
  <si>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</si>
  <si>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</si>
  <si>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</si>
  <si>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</si>
  <si>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</si>
  <si>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</si>
  <si>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</si>
  <si>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</si>
  <si>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</si>
  <si>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</si>
  <si>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</si>
  <si>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</si>
  <si>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</si>
  <si>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</si>
  <si>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</si>
  <si>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</si>
  <si>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</si>
  <si>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</si>
  <si>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</si>
  <si>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</si>
  <si>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</si>
  <si>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</si>
  <si>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</si>
  <si>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</si>
  <si>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</si>
  <si>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</si>
  <si>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</si>
  <si>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</si>
  <si>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</si>
  <si>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</si>
  <si>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</si>
  <si>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</si>
  <si>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</si>
  <si>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</si>
  <si>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</si>
  <si>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</si>
  <si>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</si>
  <si>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</si>
  <si>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</si>
  <si>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</si>
  <si>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</si>
  <si>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</si>
  <si>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</si>
  <si>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</si>
  <si>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</si>
  <si>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</si>
  <si>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</si>
  <si>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</si>
  <si>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</si>
  <si>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</si>
  <si>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</si>
  <si>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</si>
  <si>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</si>
  <si>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</si>
  <si>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</si>
  <si>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</si>
  <si>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</si>
  <si>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</si>
  <si>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</si>
  <si>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</si>
  <si>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</si>
  <si>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</si>
  <si>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</si>
  <si>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</si>
  <si>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</si>
  <si>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</si>
  <si>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</si>
  <si>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</si>
  <si>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</si>
  <si>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</si>
  <si>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</si>
  <si>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</si>
  <si>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</si>
  <si>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</si>
  <si>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</si>
  <si>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</si>
  <si>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</si>
  <si>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</si>
  <si>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</si>
  <si>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</si>
  <si>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</si>
  <si>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</si>
  <si>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</si>
  <si>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</si>
  <si>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</si>
  <si>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</si>
  <si>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</si>
  <si>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</si>
  <si>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</si>
  <si>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</si>
  <si>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</si>
  <si>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</si>
  <si>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</si>
  <si>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</si>
  <si>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</si>
  <si>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</si>
  <si>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</si>
  <si>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</si>
  <si>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</si>
  <si>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</si>
  <si>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</si>
  <si>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</si>
  <si>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</si>
  <si>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</si>
  <si>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</si>
  <si>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</si>
  <si>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</si>
  <si>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</si>
  <si>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</si>
  <si>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</si>
  <si>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</si>
  <si>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</si>
  <si>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</si>
  <si>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</si>
  <si>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</si>
  <si>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</si>
  <si>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</si>
  <si>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</si>
  <si>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</si>
  <si>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</si>
  <si>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</si>
  <si>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</si>
  <si>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</si>
  <si>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</si>
  <si>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</si>
  <si>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</si>
  <si>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</si>
  <si>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</si>
  <si>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</si>
  <si>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</si>
  <si>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</si>
  <si>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</si>
  <si>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</si>
  <si>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</si>
  <si>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</si>
  <si>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</si>
  <si>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</si>
  <si>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</si>
  <si>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</si>
  <si>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</si>
  <si>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</si>
  <si>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</si>
  <si>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</si>
  <si>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</si>
  <si>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</si>
  <si>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</si>
  <si>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</si>
  <si>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</si>
  <si>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</si>
  <si>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</si>
  <si>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</si>
  <si>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</si>
  <si>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</si>
  <si>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</si>
  <si>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</si>
  <si>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</si>
  <si>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</si>
  <si>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</si>
  <si>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</si>
  <si>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</si>
  <si>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</si>
  <si>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</si>
  <si>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</si>
  <si>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</si>
  <si>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</si>
  <si>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</si>
  <si>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</si>
  <si>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</si>
  <si>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</si>
  <si>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</si>
  <si>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</si>
  <si>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</si>
  <si>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</si>
  <si>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</si>
  <si>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</si>
  <si>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</si>
  <si>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</si>
  <si>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</si>
  <si>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</si>
  <si>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</si>
  <si>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</si>
  <si>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</si>
  <si>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</si>
  <si>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</si>
  <si>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</si>
  <si>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</si>
  <si>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</si>
  <si>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</si>
  <si>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</si>
  <si>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</si>
  <si>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</si>
  <si>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</si>
  <si>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</si>
  <si>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</si>
  <si>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</si>
  <si>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</si>
  <si>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</si>
  <si>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</si>
  <si>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</si>
  <si>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</si>
  <si>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</si>
  <si>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</si>
  <si>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</si>
  <si>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</si>
  <si>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</si>
  <si>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</si>
  <si>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</si>
  <si>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</si>
  <si>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</si>
  <si>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</si>
  <si>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</si>
  <si>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</si>
  <si>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</si>
  <si>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</si>
  <si>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</si>
  <si>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</si>
  <si>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</si>
  <si>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</si>
  <si>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</si>
  <si>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</si>
  <si>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</si>
  <si>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</si>
  <si>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</si>
  <si>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</si>
  <si>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</si>
  <si>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</si>
  <si>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</si>
  <si>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</si>
  <si>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</si>
  <si>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</si>
  <si>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</si>
  <si>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</si>
  <si>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</si>
  <si>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</si>
  <si>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</si>
  <si>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</si>
  <si>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</si>
  <si>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</si>
  <si>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</si>
  <si>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</si>
  <si>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</si>
  <si>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</si>
  <si>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</si>
  <si>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</si>
  <si>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</si>
  <si>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</si>
  <si>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</si>
  <si>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</si>
  <si>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</si>
  <si>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</si>
  <si>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</si>
  <si>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</si>
  <si>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</si>
  <si>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</si>
  <si>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</si>
  <si>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</si>
  <si>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</si>
  <si>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</si>
  <si>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</si>
  <si>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</si>
  <si>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</si>
  <si>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</si>
  <si>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</si>
  <si>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</si>
  <si>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</si>
  <si>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</si>
  <si>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</si>
  <si>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</si>
  <si>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</si>
  <si>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</si>
  <si>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</si>
  <si>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</si>
  <si>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</si>
  <si>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</si>
  <si>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</si>
  <si>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</si>
  <si>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</si>
  <si>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</si>
  <si>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</si>
  <si>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</si>
  <si>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</si>
  <si>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</si>
  <si>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</si>
  <si>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</si>
  <si>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</si>
  <si>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</si>
  <si>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</si>
  <si>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</si>
  <si>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</si>
  <si>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</si>
  <si>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</si>
  <si>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</si>
  <si>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</si>
  <si>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</si>
  <si>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</si>
  <si>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</si>
  <si>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</si>
  <si>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</si>
  <si>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</si>
  <si>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</si>
  <si>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</si>
  <si>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</si>
  <si>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</si>
  <si>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</si>
  <si>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</si>
  <si>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</si>
  <si>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</si>
  <si>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</si>
  <si>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</si>
  <si>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</si>
  <si>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</si>
  <si>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</si>
  <si>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</si>
  <si>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</si>
  <si>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</si>
  <si>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</si>
  <si>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</si>
  <si>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</si>
  <si>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</si>
  <si>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</si>
  <si>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</si>
  <si>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</si>
  <si>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</si>
  <si>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</si>
  <si>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</si>
  <si>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</si>
  <si>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</si>
  <si>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</si>
  <si>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</si>
  <si>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</si>
  <si>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</si>
  <si>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</si>
  <si>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</si>
  <si>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</si>
  <si>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</si>
  <si>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</si>
  <si>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</si>
  <si>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</si>
  <si>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</si>
  <si>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</si>
  <si>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</si>
  <si>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</si>
  <si>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</si>
  <si>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</si>
  <si>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</si>
  <si>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</si>
  <si>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</si>
  <si>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</si>
  <si>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</si>
  <si>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</si>
  <si>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</si>
  <si>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</si>
  <si>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</si>
  <si>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</si>
  <si>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</si>
  <si>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</si>
  <si>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</si>
  <si>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</si>
  <si>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</si>
  <si>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</si>
  <si>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</si>
  <si>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</si>
  <si>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</si>
  <si>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</si>
  <si>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</si>
  <si>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</si>
  <si>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</si>
  <si>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</si>
  <si>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</si>
  <si>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</si>
  <si>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</si>
  <si>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</si>
  <si>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</si>
  <si>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</si>
  <si>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</si>
  <si>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</si>
  <si>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</si>
  <si>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</si>
  <si>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</si>
  <si>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</si>
  <si>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</si>
  <si>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</si>
  <si>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</si>
  <si>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</si>
  <si>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</si>
  <si>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</si>
  <si>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</si>
  <si>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</si>
  <si>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</si>
  <si>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</si>
  <si>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</si>
  <si>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</si>
  <si>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</si>
  <si>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</si>
  <si>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</si>
  <si>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</si>
  <si>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</si>
  <si>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</si>
  <si>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</si>
  <si>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</si>
  <si>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</si>
  <si>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</si>
  <si>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</si>
  <si>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</si>
  <si>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</si>
  <si>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</si>
  <si>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</si>
  <si>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</si>
  <si>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</si>
  <si>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</si>
  <si>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</si>
  <si>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</si>
  <si>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</si>
  <si>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</si>
  <si>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</si>
  <si>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</si>
  <si>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</si>
  <si>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</si>
  <si>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</si>
  <si>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</si>
  <si>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</si>
  <si>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</si>
  <si>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</si>
  <si>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</si>
  <si>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</si>
  <si>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</si>
  <si>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</si>
  <si>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</si>
  <si>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</si>
  <si>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</si>
  <si>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</si>
  <si>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</si>
  <si>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</si>
  <si>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</si>
  <si>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</si>
  <si>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</si>
  <si>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</si>
  <si>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</si>
  <si>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</si>
  <si>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</si>
  <si>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</si>
  <si>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</si>
  <si>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</si>
  <si>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</si>
  <si>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</si>
  <si>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</si>
  <si>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</si>
  <si>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</si>
  <si>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</si>
  <si>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</si>
  <si>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</si>
  <si>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</si>
  <si>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</si>
  <si>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</si>
  <si>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</si>
  <si>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</si>
  <si>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</si>
  <si>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</si>
  <si>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</si>
  <si>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</si>
  <si>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</si>
  <si>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</si>
  <si>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</si>
  <si>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</si>
  <si>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</si>
  <si>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</si>
  <si>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</si>
  <si>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</si>
  <si>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</si>
  <si>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</si>
  <si>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</si>
  <si>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</si>
  <si>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</si>
  <si>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</si>
  <si>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</si>
  <si>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</si>
  <si>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</si>
  <si>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</si>
  <si>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</si>
  <si>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</si>
  <si>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</si>
  <si>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</si>
  <si>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</si>
  <si>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</si>
  <si>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</si>
  <si>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</si>
  <si>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</si>
  <si>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</si>
  <si>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</si>
  <si>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</si>
  <si>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</si>
  <si>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</si>
  <si>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</si>
  <si>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</si>
  <si>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</si>
  <si>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</si>
  <si>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</si>
  <si>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</si>
  <si>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</si>
  <si>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</si>
  <si>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</si>
  <si>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</si>
  <si>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</si>
  <si>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</si>
  <si>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</si>
  <si>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</si>
  <si>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</si>
  <si>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</si>
  <si>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</si>
  <si>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</si>
  <si>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</si>
  <si>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</si>
  <si>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</si>
  <si>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</si>
  <si>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</si>
  <si>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</si>
  <si>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</si>
  <si>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</si>
  <si>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</si>
  <si>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</si>
  <si>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</si>
  <si>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</si>
  <si>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</si>
  <si>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</si>
  <si>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</si>
  <si>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</si>
  <si>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</si>
  <si>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</si>
  <si>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</si>
  <si>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</si>
  <si>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</si>
  <si>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</si>
  <si>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</si>
  <si>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</si>
  <si>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</si>
  <si>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</si>
  <si>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</si>
  <si>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</si>
  <si>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</si>
  <si>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</si>
  <si>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</si>
  <si>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</si>
  <si>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</si>
  <si>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</si>
  <si>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</si>
  <si>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</si>
  <si>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</si>
  <si>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</si>
  <si>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</si>
  <si>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</si>
  <si>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</si>
  <si>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</si>
  <si>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</si>
  <si>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</si>
  <si>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</si>
  <si>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</si>
  <si>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</si>
  <si>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</si>
  <si>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</si>
  <si>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</si>
  <si>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</si>
  <si>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</si>
  <si>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</si>
  <si>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</si>
  <si>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</si>
  <si>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</si>
  <si>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</si>
  <si>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</si>
  <si>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</si>
  <si>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</si>
  <si>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</si>
  <si>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</si>
  <si>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</si>
  <si>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</si>
  <si>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</si>
  <si>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</si>
  <si>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</si>
  <si>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</si>
  <si>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</si>
  <si>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</si>
  <si>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</si>
  <si>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</si>
  <si>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</si>
  <si>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</si>
  <si>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</si>
  <si>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</si>
  <si>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</si>
  <si>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</si>
  <si>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</si>
  <si>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</si>
  <si>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</si>
  <si>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</si>
  <si>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</si>
  <si>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</si>
  <si>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</si>
  <si>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</si>
  <si>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</si>
  <si>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</si>
  <si>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</si>
  <si>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</si>
  <si>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</si>
  <si>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</si>
  <si>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</si>
  <si>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</si>
  <si>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</si>
  <si>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</si>
  <si>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</si>
  <si>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</si>
  <si>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</si>
  <si>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</si>
  <si>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</si>
  <si>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</si>
  <si>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</si>
  <si>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</si>
  <si>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</si>
  <si>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</si>
  <si>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</si>
  <si>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</si>
  <si>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</si>
  <si>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</si>
  <si>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</si>
  <si>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</si>
  <si>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</si>
  <si>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</si>
  <si>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</si>
  <si>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</si>
  <si>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</si>
  <si>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</si>
  <si>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</si>
  <si>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</si>
  <si>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</si>
  <si>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</si>
  <si>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</si>
  <si>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</si>
  <si>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</si>
  <si>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</si>
  <si>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</si>
  <si>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</si>
  <si>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</si>
  <si>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</si>
  <si>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</si>
  <si>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</si>
  <si>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</si>
  <si>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</si>
  <si>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</si>
  <si>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</si>
  <si>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</si>
  <si>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</si>
  <si>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</si>
  <si>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</si>
  <si>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</si>
  <si>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</si>
  <si>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</si>
  <si>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</si>
  <si>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</si>
  <si>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</si>
  <si>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</si>
  <si>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</si>
  <si>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</si>
  <si>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</si>
  <si>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</si>
  <si>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</si>
  <si>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</si>
  <si>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</si>
  <si>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</si>
  <si>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</si>
  <si>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</si>
  <si>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</si>
  <si>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</si>
  <si>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</si>
  <si>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</si>
  <si>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</si>
  <si>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</si>
  <si>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</si>
  <si>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</si>
  <si>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</si>
  <si>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</si>
  <si>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</si>
  <si>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</si>
  <si>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</si>
  <si>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</si>
  <si>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</si>
  <si>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</si>
  <si>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</si>
  <si>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</si>
  <si>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</si>
  <si>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</si>
  <si>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</si>
  <si>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</si>
  <si>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</si>
  <si>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</si>
  <si>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</si>
  <si>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</si>
  <si>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</si>
  <si>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</si>
  <si>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</si>
  <si>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</si>
  <si>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</si>
  <si>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</si>
  <si>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</si>
  <si>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</si>
  <si>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</si>
  <si>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</si>
  <si>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</si>
  <si>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</si>
  <si>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</si>
  <si>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</si>
  <si>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</si>
  <si>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</si>
  <si>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</si>
  <si>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</si>
  <si>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</si>
  <si>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</si>
  <si>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</si>
  <si>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</si>
  <si>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</si>
  <si>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</si>
  <si>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</si>
  <si>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</si>
  <si>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</si>
  <si>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</si>
  <si>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</si>
  <si>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</si>
  <si>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</si>
  <si>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</si>
  <si>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</si>
  <si>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</si>
  <si>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</si>
  <si>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</si>
  <si>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</si>
  <si>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</si>
  <si>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</si>
  <si>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</si>
  <si>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</si>
  <si>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</si>
  <si>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</si>
  <si>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</si>
  <si>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</si>
  <si>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</si>
  <si>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</si>
  <si>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</si>
  <si>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</si>
  <si>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</si>
  <si>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</si>
  <si>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</si>
  <si>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</si>
  <si>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</si>
  <si>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</si>
  <si>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</si>
  <si>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</si>
  <si>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</si>
  <si>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</si>
  <si>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</si>
  <si>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</si>
  <si>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</si>
  <si>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</si>
  <si>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</si>
  <si>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</si>
  <si>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</si>
  <si>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</si>
  <si>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</si>
  <si>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</si>
  <si>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</si>
  <si>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</si>
  <si>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</si>
  <si>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</si>
  <si>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</si>
  <si>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</si>
  <si>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</si>
  <si>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</si>
  <si>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</si>
  <si>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</si>
  <si>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</si>
  <si>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</si>
  <si>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</si>
  <si>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</si>
  <si>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</si>
  <si>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</si>
  <si>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</si>
  <si>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</si>
  <si>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</si>
  <si>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</si>
  <si>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</si>
  <si>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</si>
  <si>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</si>
  <si>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</si>
  <si>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</si>
  <si>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</si>
  <si>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</si>
  <si>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</si>
  <si>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</si>
  <si>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</si>
  <si>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</si>
  <si>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</si>
  <si>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</si>
  <si>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</si>
  <si>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</si>
  <si>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</si>
  <si>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</si>
  <si>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</si>
  <si>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</si>
  <si>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</si>
  <si>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</si>
  <si>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</si>
  <si>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</si>
  <si>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</si>
  <si>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</si>
  <si>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</si>
  <si>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</si>
  <si>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</si>
  <si>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</si>
  <si>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</si>
  <si>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</si>
  <si>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</si>
  <si>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</si>
  <si>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</si>
  <si>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</si>
  <si>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</si>
  <si>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</si>
  <si>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</si>
  <si>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</si>
  <si>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</si>
  <si>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</si>
  <si>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</si>
  <si>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</si>
  <si>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</si>
  <si>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</si>
  <si>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</si>
  <si>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</si>
  <si>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</si>
  <si>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</si>
  <si>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</si>
  <si>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</si>
  <si>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</si>
  <si>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</si>
  <si>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</si>
  <si>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</si>
  <si>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</si>
  <si>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</si>
  <si>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</si>
  <si>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</si>
  <si>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</si>
  <si>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</si>
  <si>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</si>
  <si>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</si>
  <si>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</si>
  <si>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</si>
  <si>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</si>
  <si>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</si>
  <si>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</si>
  <si>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</si>
  <si>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</si>
  <si>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</si>
  <si>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</si>
  <si>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</si>
  <si>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</si>
  <si>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</si>
  <si>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</si>
  <si>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</si>
  <si>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</si>
  <si>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</si>
  <si>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</si>
  <si>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</si>
  <si>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</si>
  <si>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</si>
  <si>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</si>
  <si>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</si>
  <si>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</si>
  <si>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</si>
  <si>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</si>
  <si>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</si>
  <si>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</si>
  <si>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</si>
  <si>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</si>
  <si>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</si>
  <si>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</si>
  <si>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</si>
  <si>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</si>
  <si>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</si>
  <si>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</si>
  <si>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</si>
  <si>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</si>
  <si>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</si>
  <si>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</si>
  <si>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</si>
  <si>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</si>
  <si>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</si>
  <si>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</si>
  <si>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</si>
  <si>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</si>
  <si>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</si>
  <si>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</si>
  <si>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</si>
  <si>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</si>
  <si>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</si>
  <si>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</si>
  <si>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</si>
  <si>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</si>
  <si>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</si>
  <si>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</si>
  <si>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</si>
  <si>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</si>
  <si>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</si>
  <si>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</si>
  <si>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</si>
  <si>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</si>
  <si>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</si>
  <si>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</si>
  <si>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</si>
  <si>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</si>
  <si>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</si>
  <si>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</si>
  <si>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</si>
  <si>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</si>
  <si>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</si>
  <si>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</si>
  <si>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</si>
  <si>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</si>
  <si>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</si>
  <si>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</si>
  <si>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</si>
  <si>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</si>
  <si>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</si>
  <si>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</si>
  <si>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</si>
  <si>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</si>
  <si>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</si>
  <si>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</si>
  <si>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</si>
  <si>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</si>
  <si>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</si>
  <si>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</si>
  <si>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</si>
  <si>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</si>
  <si>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</si>
  <si>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</si>
  <si>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</si>
  <si>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</si>
  <si>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</si>
  <si>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</si>
  <si>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</si>
  <si>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</si>
  <si>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</si>
  <si>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</si>
  <si>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</si>
  <si>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</si>
  <si>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</si>
  <si>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</si>
  <si>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</si>
  <si>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</si>
  <si>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</si>
  <si>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</si>
  <si>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</si>
  <si>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</si>
  <si>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</si>
  <si>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</si>
  <si>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</si>
  <si>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</si>
  <si>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</si>
  <si>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</si>
  <si>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</si>
  <si>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</si>
  <si>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</si>
  <si>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</si>
  <si>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</si>
  <si>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</si>
  <si>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</si>
  <si>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</si>
  <si>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</si>
  <si>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</si>
  <si>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</si>
  <si>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</si>
  <si>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</si>
  <si>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</si>
  <si>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</si>
  <si>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</si>
  <si>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</si>
  <si>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</si>
  <si>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</si>
  <si>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</si>
  <si>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</si>
  <si>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</si>
  <si>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</si>
  <si>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</si>
  <si>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</si>
  <si>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</si>
  <si>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</si>
  <si>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</si>
  <si>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</si>
  <si>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</si>
  <si>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</si>
  <si>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</si>
  <si>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</si>
  <si>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</si>
  <si>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</si>
  <si>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</si>
  <si>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</si>
  <si>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</si>
  <si>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</si>
  <si>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</si>
  <si>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</si>
  <si>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</si>
  <si>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</si>
  <si>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</si>
  <si>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</si>
  <si>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</si>
  <si>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</si>
  <si>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</si>
  <si>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</si>
  <si>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</si>
  <si>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</si>
  <si>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</si>
  <si>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</si>
  <si>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</si>
  <si>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</si>
  <si>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</si>
  <si>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</si>
  <si>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</si>
  <si>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</si>
  <si>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</si>
  <si>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</si>
  <si>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</si>
  <si>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</si>
  <si>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</si>
  <si>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</si>
  <si>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</si>
  <si>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</si>
  <si>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</si>
  <si>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</si>
  <si>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</si>
  <si>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</si>
  <si>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</si>
  <si>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</si>
  <si>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</si>
  <si>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</si>
  <si>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</si>
  <si>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</si>
  <si>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</si>
  <si>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</si>
  <si>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</si>
  <si>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</si>
  <si>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</si>
  <si>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</si>
  <si>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</si>
  <si>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</si>
  <si>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</si>
  <si>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</si>
  <si>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</si>
  <si>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</si>
  <si>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</si>
  <si>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</si>
  <si>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</si>
  <si>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</si>
  <si>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</si>
  <si>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</si>
  <si>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</si>
  <si>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</si>
  <si>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</si>
  <si>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</si>
  <si>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</si>
  <si>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</si>
  <si>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</si>
  <si>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</si>
  <si>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</si>
  <si>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</si>
  <si>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</si>
  <si>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</si>
  <si>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</si>
  <si>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</si>
  <si>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</si>
  <si>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</si>
  <si>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</si>
  <si>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</si>
  <si>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</si>
  <si>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</si>
  <si>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</si>
  <si>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</si>
  <si>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</si>
  <si>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</si>
  <si>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</si>
  <si>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</si>
  <si>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</si>
  <si>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</si>
  <si>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</si>
  <si>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</si>
  <si>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</si>
  <si>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</si>
  <si>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</si>
  <si>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</si>
  <si>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</si>
  <si>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</si>
  <si>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</si>
  <si>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</si>
  <si>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</si>
  <si>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</si>
  <si>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</si>
  <si>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</si>
  <si>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</si>
  <si>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</si>
  <si>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</si>
  <si>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</si>
  <si>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</si>
  <si>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</si>
  <si>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</si>
  <si>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</si>
  <si>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</si>
  <si>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</si>
  <si>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</si>
  <si>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</si>
  <si>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</si>
  <si>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</si>
  <si>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</si>
  <si>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</si>
  <si>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</si>
  <si>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</si>
  <si>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</si>
  <si>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</si>
  <si>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</si>
  <si>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</si>
  <si>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</si>
  <si>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</si>
  <si>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</si>
  <si>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</si>
  <si>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</si>
  <si>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</si>
  <si>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</si>
  <si>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</si>
  <si>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</si>
  <si>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</si>
  <si>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</si>
  <si>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</si>
  <si>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</si>
  <si>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</si>
  <si>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</si>
  <si>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</si>
  <si>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</si>
  <si>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</si>
  <si>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</si>
  <si>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</si>
  <si>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</si>
  <si>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</si>
  <si>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</si>
  <si>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</si>
  <si>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</si>
  <si>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</si>
  <si>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</si>
  <si>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</si>
  <si>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</si>
  <si>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</si>
  <si>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</si>
  <si>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</si>
  <si>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</si>
  <si>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</si>
  <si>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</si>
  <si>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</si>
  <si>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</si>
  <si>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</si>
  <si>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</si>
  <si>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</si>
  <si>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</si>
  <si>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</si>
  <si>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</si>
  <si>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</si>
  <si>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</si>
  <si>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</si>
  <si>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</si>
  <si>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</si>
  <si>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</si>
  <si>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</si>
  <si>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</si>
  <si>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</si>
  <si>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</si>
  <si>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</si>
  <si>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</si>
  <si>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</si>
  <si>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</si>
  <si>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</si>
  <si>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</si>
  <si>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</si>
  <si>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</si>
  <si>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</si>
  <si>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</si>
  <si>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</si>
  <si>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</si>
  <si>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</si>
  <si>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</si>
  <si>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</si>
  <si>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</si>
  <si>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</si>
  <si>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</si>
  <si>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</si>
  <si>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</si>
  <si>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</si>
  <si>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</si>
  <si>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</si>
  <si>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</si>
  <si>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</si>
  <si>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</si>
  <si>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</si>
  <si>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</si>
  <si>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</si>
  <si>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</si>
  <si>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</si>
  <si>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</si>
  <si>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</si>
  <si>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</si>
  <si>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</si>
  <si>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</si>
  <si>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</si>
  <si>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</si>
  <si>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</si>
  <si>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</si>
  <si>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</si>
  <si>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</si>
  <si>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</si>
  <si>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</si>
  <si>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</si>
  <si>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</si>
  <si>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</si>
  <si>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</si>
  <si>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</si>
  <si>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</si>
  <si>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</si>
  <si>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</si>
  <si>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</si>
  <si>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</si>
  <si>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</si>
  <si>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</si>
  <si>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</si>
  <si>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</si>
  <si>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</si>
  <si>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</si>
  <si>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</si>
  <si>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</si>
  <si>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</si>
  <si>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</si>
  <si>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</si>
  <si>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</si>
  <si>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</si>
  <si>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</si>
  <si>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</si>
  <si>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</si>
  <si>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</si>
  <si>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</si>
  <si>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</si>
  <si>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</si>
  <si>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</si>
  <si>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</si>
  <si>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</si>
  <si>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</si>
  <si>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</si>
  <si>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</si>
  <si>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</si>
  <si>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</si>
  <si>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</si>
  <si>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</si>
  <si>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</si>
  <si>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</si>
  <si>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</si>
  <si>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</si>
  <si>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</si>
  <si>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</si>
  <si>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</si>
  <si>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</si>
  <si>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</si>
  <si>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</si>
  <si>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</si>
  <si>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</si>
  <si>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</si>
  <si>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</si>
  <si>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</si>
  <si>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</si>
  <si>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</si>
  <si>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</si>
  <si>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</si>
  <si>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</si>
  <si>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</si>
  <si>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</si>
  <si>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</si>
  <si>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</si>
  <si>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</si>
  <si>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</si>
  <si>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</si>
  <si>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</si>
  <si>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</si>
  <si>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</si>
  <si>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</si>
  <si>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</si>
  <si>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</si>
  <si>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</si>
  <si>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</si>
  <si>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</si>
  <si>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</si>
  <si>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</si>
  <si>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</si>
  <si>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</si>
  <si>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</si>
  <si>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</si>
  <si>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</si>
  <si>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</si>
  <si>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</si>
  <si>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</si>
  <si>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</si>
  <si>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</si>
  <si>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</si>
  <si>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</si>
  <si>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</si>
  <si>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</si>
  <si>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</si>
  <si>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</si>
  <si>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</si>
  <si>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</si>
  <si>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</si>
  <si>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</si>
  <si>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</si>
  <si>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</si>
  <si>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</si>
  <si>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</si>
  <si>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</si>
  <si>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</si>
  <si>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</si>
  <si>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</si>
  <si>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</si>
  <si>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</si>
  <si>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</si>
  <si>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</si>
  <si>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</si>
  <si>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</si>
  <si>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</si>
  <si>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</si>
  <si>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</si>
  <si>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</si>
  <si>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</si>
  <si>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</si>
  <si>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</si>
  <si>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</si>
  <si>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</si>
  <si>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</si>
  <si>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</si>
  <si>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</si>
  <si>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</si>
  <si>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</si>
  <si>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</si>
  <si>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</si>
  <si>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</si>
  <si>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</si>
  <si>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</si>
  <si>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</si>
  <si>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</si>
  <si>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</si>
  <si>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</si>
  <si>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</si>
  <si>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</si>
  <si>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</si>
  <si>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</si>
  <si>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</si>
  <si>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</si>
  <si>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</si>
  <si>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</si>
  <si>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</si>
  <si>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</si>
  <si>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</si>
  <si>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</si>
  <si>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</si>
  <si>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</si>
  <si>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</si>
  <si>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</si>
  <si>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</si>
  <si>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</si>
  <si>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</si>
  <si>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</si>
  <si>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</si>
  <si>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</si>
  <si>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</si>
  <si>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</si>
  <si>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</si>
  <si>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</si>
  <si>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</si>
  <si>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</si>
  <si>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</si>
  <si>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</si>
  <si>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</si>
  <si>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</si>
  <si>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</si>
  <si>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</si>
  <si>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</si>
  <si>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</si>
  <si>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</si>
  <si>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</si>
  <si>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</si>
  <si>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</si>
  <si>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</si>
  <si>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</si>
  <si>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</si>
  <si>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</si>
  <si>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</si>
  <si>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</si>
  <si>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</si>
  <si>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</si>
  <si>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</si>
  <si>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</si>
  <si>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</si>
  <si>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</si>
  <si>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</si>
  <si>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</si>
  <si>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</si>
  <si>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</si>
  <si>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</si>
  <si>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</si>
  <si>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</si>
  <si>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</si>
  <si>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</si>
  <si>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</si>
  <si>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</si>
  <si>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</si>
  <si>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</si>
  <si>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</si>
  <si>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</si>
  <si>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</si>
  <si>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</si>
  <si>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</si>
  <si>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</si>
  <si>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</si>
  <si>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</si>
  <si>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</si>
  <si>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</si>
  <si>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</si>
  <si>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</si>
  <si>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</si>
  <si>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</si>
  <si>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</si>
  <si>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</si>
  <si>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</si>
  <si>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</si>
  <si>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</si>
  <si>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</si>
  <si>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</si>
  <si>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</si>
  <si>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</si>
  <si>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</si>
  <si>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</si>
  <si>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</si>
  <si>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</si>
  <si>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</si>
  <si>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</si>
  <si>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</si>
  <si>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</si>
  <si>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</si>
  <si>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</si>
  <si>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</si>
  <si>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</si>
  <si>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</si>
  <si>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</si>
  <si>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</si>
  <si>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</si>
  <si>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</si>
  <si>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</si>
  <si>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</si>
  <si>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</si>
  <si>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</si>
  <si>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</si>
  <si>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</si>
  <si>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</si>
  <si>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</si>
  <si>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</si>
  <si>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</si>
  <si>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</si>
  <si>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</si>
  <si>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</si>
  <si>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</si>
  <si>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</si>
  <si>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</si>
  <si>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</si>
  <si>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</si>
  <si>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</si>
  <si>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</si>
  <si>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</si>
  <si>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</si>
  <si>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</si>
  <si>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</si>
  <si>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</si>
  <si>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</si>
  <si>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</si>
  <si>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</si>
  <si>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</si>
  <si>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</si>
  <si>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</si>
  <si>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</si>
  <si>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</si>
  <si>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</si>
  <si>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</si>
  <si>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</si>
  <si>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</si>
  <si>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</si>
  <si>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</si>
  <si>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</si>
  <si>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</si>
  <si>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</si>
  <si>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</si>
  <si>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</si>
  <si>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</si>
  <si>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</si>
  <si>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</si>
  <si>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</si>
  <si>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</si>
  <si>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</si>
  <si>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</si>
  <si>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</si>
  <si>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</si>
  <si>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</si>
  <si>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</si>
  <si>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</si>
  <si>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</si>
  <si>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</si>
  <si>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</si>
  <si>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</si>
  <si>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</si>
  <si>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</si>
  <si>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</si>
  <si>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</si>
  <si>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</si>
  <si>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</si>
  <si>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</si>
  <si>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</si>
  <si>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</si>
  <si>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</si>
  <si>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</si>
  <si>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</si>
  <si>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</si>
  <si>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</si>
  <si>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</si>
  <si>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</si>
  <si>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</si>
  <si>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</si>
  <si>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</si>
  <si>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</si>
  <si>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</si>
  <si>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</si>
  <si>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</si>
  <si>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</si>
  <si>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</si>
  <si>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</si>
  <si>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</si>
  <si>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</si>
  <si>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</si>
  <si>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</si>
  <si>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</si>
  <si>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</si>
  <si>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</si>
  <si>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</si>
  <si>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</si>
  <si>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</si>
  <si>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</si>
  <si>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</si>
  <si>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</si>
  <si>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</si>
  <si>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</si>
  <si>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</si>
  <si>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</si>
  <si>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</si>
  <si>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</si>
  <si>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</si>
  <si>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</si>
  <si>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</si>
  <si>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</si>
  <si>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</si>
  <si>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</si>
  <si>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</si>
  <si>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</si>
  <si>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</si>
  <si>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</si>
  <si>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</si>
  <si>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</si>
  <si>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</si>
  <si>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</si>
  <si>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</si>
  <si>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</si>
  <si>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</si>
  <si>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</si>
  <si>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</si>
  <si>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</si>
  <si>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</si>
  <si>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</si>
  <si>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</si>
  <si>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</si>
  <si>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</si>
  <si>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</si>
  <si>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</si>
  <si>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</si>
  <si>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</si>
  <si>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</si>
  <si>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</si>
  <si>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</si>
  <si>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</si>
  <si>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</si>
  <si>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</si>
  <si>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</si>
  <si>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</si>
  <si>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</si>
  <si>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</si>
  <si>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</si>
  <si>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</si>
  <si>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</si>
  <si>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</si>
  <si>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</si>
  <si>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</si>
  <si>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</si>
  <si>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</si>
  <si>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</si>
  <si>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</si>
  <si>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</si>
  <si>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</si>
  <si>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</si>
  <si>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</si>
  <si>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</si>
  <si>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</si>
  <si>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</si>
  <si>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</si>
  <si>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</si>
  <si>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</si>
  <si>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</si>
  <si>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</si>
  <si>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</si>
  <si>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</si>
  <si>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</si>
  <si>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</si>
  <si>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</si>
  <si>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</si>
  <si>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</si>
  <si>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</si>
  <si>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</si>
  <si>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</si>
  <si>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</si>
  <si>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</si>
  <si>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</si>
  <si>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</si>
  <si>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</si>
  <si>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</si>
  <si>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</si>
  <si>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</si>
  <si>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</si>
  <si>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</si>
  <si>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</si>
  <si>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</si>
  <si>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</si>
  <si>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</si>
  <si>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</si>
  <si>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</si>
  <si>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</si>
  <si>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</si>
  <si>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</si>
  <si>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</si>
  <si>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</si>
  <si>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</si>
  <si>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</si>
  <si>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</si>
  <si>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</si>
  <si>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</si>
  <si>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</si>
  <si>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</si>
  <si>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</si>
  <si>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</si>
  <si>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</si>
  <si>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</si>
  <si>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</si>
  <si>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</si>
  <si>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</si>
  <si>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</si>
  <si>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</si>
  <si>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</si>
  <si>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</si>
  <si>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</si>
  <si>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</si>
  <si>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</si>
  <si>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</si>
  <si>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</si>
  <si>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</si>
  <si>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</si>
  <si>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</si>
  <si>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</si>
  <si>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</si>
  <si>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</si>
  <si>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</si>
  <si>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</si>
  <si>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</si>
  <si>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</si>
  <si>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</si>
  <si>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</si>
  <si>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</si>
  <si>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</si>
  <si>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</si>
  <si>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</si>
  <si>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</si>
  <si>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</si>
  <si>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</si>
  <si>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</si>
  <si>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</si>
  <si>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</si>
  <si>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</si>
  <si>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</si>
  <si>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</si>
  <si>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</si>
  <si>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</si>
  <si>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</si>
  <si>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</si>
  <si>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</si>
  <si>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</si>
  <si>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</si>
  <si>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</si>
  <si>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</si>
  <si>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</si>
  <si>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</si>
  <si>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</si>
  <si>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</si>
  <si>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</si>
  <si>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</si>
  <si>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</si>
  <si>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</si>
  <si>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</si>
  <si>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</si>
  <si>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</si>
  <si>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</si>
  <si>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</si>
  <si>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</si>
  <si>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</si>
  <si>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</si>
  <si>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</si>
  <si>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</si>
  <si>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</si>
  <si>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</si>
  <si>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</si>
  <si>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</si>
  <si>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</si>
  <si>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</si>
  <si>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</si>
  <si>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</si>
  <si>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</si>
  <si>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</si>
  <si>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</si>
  <si>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</si>
  <si>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</si>
  <si>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</si>
  <si>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</si>
  <si>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</si>
  <si>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</si>
  <si>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</si>
  <si>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</si>
  <si>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</si>
  <si>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</si>
  <si>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</si>
  <si>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</si>
  <si>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</si>
  <si>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</si>
  <si>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</si>
  <si>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</si>
  <si>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</si>
  <si>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</si>
  <si>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</si>
  <si>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</si>
  <si>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</si>
  <si>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</si>
  <si>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</si>
  <si>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</si>
  <si>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</si>
  <si>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</si>
  <si>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</si>
  <si>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</si>
  <si>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</si>
  <si>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</si>
  <si>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</si>
  <si>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</si>
  <si>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</si>
  <si>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</si>
  <si>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</si>
  <si>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</si>
  <si>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</si>
  <si>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</si>
  <si>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</si>
  <si>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</si>
  <si>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</si>
  <si>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</si>
  <si>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</si>
  <si>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</si>
  <si>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</si>
  <si>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</si>
  <si>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</si>
  <si>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</si>
  <si>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</si>
  <si>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</si>
  <si>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</si>
  <si>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</si>
  <si>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</si>
  <si>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</si>
  <si>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</si>
  <si>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</si>
  <si>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</si>
  <si>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</si>
  <si>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</si>
  <si>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</si>
  <si>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</si>
  <si>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</si>
  <si>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</si>
  <si>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</si>
  <si>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</si>
  <si>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</si>
  <si>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</si>
  <si>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</si>
  <si>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</si>
  <si>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</si>
  <si>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</si>
  <si>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</si>
  <si>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</si>
  <si>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</si>
  <si>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</si>
  <si>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</si>
  <si>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</si>
  <si>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</si>
  <si>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</si>
  <si>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</si>
  <si>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</si>
  <si>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</si>
  <si>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</si>
  <si>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</si>
  <si>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</si>
  <si>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</si>
  <si>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</si>
  <si>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</si>
  <si>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</si>
  <si>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</si>
  <si>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</si>
  <si>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</si>
  <si>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</si>
  <si>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</si>
  <si>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</si>
  <si>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</si>
  <si>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</si>
  <si>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</si>
  <si>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</si>
  <si>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</si>
  <si>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</si>
  <si>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</si>
  <si>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</si>
  <si>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</si>
  <si>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</si>
  <si>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</si>
  <si>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</si>
  <si>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</si>
  <si>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</si>
  <si>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</si>
  <si>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</si>
  <si>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</si>
  <si>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</si>
  <si>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</si>
  <si>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</si>
  <si>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</si>
  <si>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</si>
  <si>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</si>
  <si>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</si>
  <si>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</si>
  <si>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</si>
  <si>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</si>
  <si>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</si>
  <si>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</si>
  <si>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</si>
  <si>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</si>
  <si>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</si>
  <si>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</si>
  <si>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</si>
  <si>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</si>
  <si>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</si>
  <si>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</si>
  <si>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</si>
  <si>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</si>
  <si>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</si>
  <si>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</si>
  <si>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</si>
  <si>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</si>
  <si>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</si>
  <si>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</si>
  <si>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</si>
  <si>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</si>
  <si>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</si>
  <si>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</si>
  <si>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</si>
  <si>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</si>
  <si>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</si>
  <si>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</si>
  <si>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</si>
  <si>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</si>
  <si>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</si>
  <si>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</si>
  <si>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</si>
  <si>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</si>
  <si>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</si>
  <si>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</si>
  <si>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</si>
  <si>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</si>
  <si>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</si>
  <si>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</si>
  <si>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</si>
  <si>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</si>
  <si>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</si>
  <si>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</si>
  <si>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</si>
  <si>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</si>
  <si>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</si>
  <si>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</si>
  <si>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</si>
  <si>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</si>
  <si>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</si>
  <si>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</si>
  <si>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</si>
  <si>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</si>
  <si>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</si>
  <si>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</si>
  <si>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</si>
  <si>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</si>
  <si>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</si>
  <si>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</si>
  <si>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</si>
  <si>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</si>
  <si>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</si>
  <si>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</si>
  <si>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</si>
  <si>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</si>
  <si>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</si>
  <si>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</si>
  <si>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</si>
  <si>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</si>
  <si>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</si>
  <si>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</si>
  <si>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</si>
  <si>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</si>
  <si>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</si>
  <si>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</si>
  <si>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</si>
  <si>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</si>
  <si>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</si>
  <si>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</si>
  <si>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</si>
  <si>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</si>
  <si>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</si>
  <si>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</si>
  <si>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</si>
  <si>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</si>
  <si>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</si>
  <si>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</si>
  <si>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</si>
  <si>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</si>
  <si>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</si>
  <si>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</si>
  <si>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</si>
  <si>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</si>
  <si>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</si>
  <si>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</si>
  <si>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</si>
  <si>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</si>
  <si>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</si>
  <si>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</si>
  <si>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</si>
  <si>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</si>
  <si>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</si>
  <si>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</si>
  <si>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</si>
  <si>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</si>
  <si>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</si>
  <si>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</si>
  <si>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</si>
  <si>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</si>
  <si>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</si>
  <si>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</si>
  <si>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</si>
  <si>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</si>
  <si>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</si>
  <si>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</si>
  <si>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</si>
  <si>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</si>
  <si>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</si>
  <si>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</si>
  <si>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</si>
  <si>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</si>
  <si>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</si>
  <si>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</si>
  <si>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</si>
  <si>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</si>
  <si>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</si>
  <si>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</si>
  <si>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</si>
  <si>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</si>
  <si>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</si>
  <si>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</si>
  <si>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</si>
  <si>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</si>
  <si>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</si>
  <si>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</si>
  <si>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</si>
  <si>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</si>
  <si>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</si>
  <si>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</si>
  <si>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</si>
  <si>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</si>
  <si>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</si>
  <si>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</si>
  <si>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</si>
  <si>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</si>
  <si>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</si>
  <si>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</si>
  <si>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</si>
  <si>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</si>
  <si>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</si>
  <si>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</si>
  <si>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</si>
  <si>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</si>
  <si>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</si>
  <si>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</si>
  <si>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</si>
  <si>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</si>
  <si>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</si>
  <si>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</si>
  <si>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</si>
  <si>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</si>
  <si>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</si>
  <si>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</si>
  <si>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</si>
  <si>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</si>
  <si>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</si>
  <si>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</si>
  <si>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</si>
  <si>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</si>
  <si>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</si>
  <si>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</si>
  <si>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</si>
  <si>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</si>
  <si>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</si>
  <si>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</si>
  <si>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</si>
  <si>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</si>
  <si>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</si>
  <si>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</si>
  <si>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</si>
  <si>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</si>
  <si>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</si>
  <si>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</si>
  <si>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</si>
  <si>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</si>
  <si>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</si>
  <si>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</si>
  <si>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</si>
  <si>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</si>
  <si>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</si>
  <si>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</si>
  <si>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</si>
  <si>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</si>
  <si>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</si>
  <si>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</si>
  <si>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</si>
  <si>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</si>
  <si>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</si>
  <si>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</si>
  <si>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</si>
  <si>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</si>
  <si>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</si>
  <si>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</si>
  <si>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</si>
  <si>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</si>
  <si>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</si>
  <si>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</si>
  <si>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</si>
  <si>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</si>
  <si>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</si>
  <si>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</si>
  <si>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</si>
  <si>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</si>
  <si>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</si>
  <si>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</si>
  <si>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</si>
  <si>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</si>
  <si>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</si>
  <si>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</si>
  <si>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</si>
  <si>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</si>
  <si>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</si>
  <si>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</si>
  <si>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</si>
  <si>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</si>
  <si>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</si>
  <si>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</si>
  <si>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</si>
  <si>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</si>
  <si>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</si>
  <si>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</si>
  <si>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</si>
  <si>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</si>
  <si>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</si>
  <si>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</si>
  <si>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</si>
  <si>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</si>
  <si>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</si>
  <si>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</si>
  <si>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</si>
  <si>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</si>
  <si>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</si>
  <si>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</si>
  <si>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</si>
  <si>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</si>
  <si>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</si>
  <si>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</si>
  <si>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</si>
  <si>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</si>
  <si>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</si>
  <si>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</si>
  <si>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</si>
  <si>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</si>
  <si>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</si>
  <si>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</si>
  <si>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</si>
  <si>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</si>
  <si>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</si>
  <si>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</si>
  <si>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</si>
  <si>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</si>
  <si>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</si>
  <si>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</si>
  <si>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</si>
  <si>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</si>
  <si>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</si>
  <si>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</si>
  <si>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</si>
  <si>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</si>
  <si>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</si>
  <si>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</si>
  <si>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</si>
  <si>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</si>
  <si>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</si>
  <si>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</si>
  <si>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</si>
  <si>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</si>
  <si>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</si>
  <si>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</si>
  <si>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</si>
  <si>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</si>
  <si>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</si>
  <si>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</si>
  <si>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</si>
  <si>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</si>
  <si>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</si>
  <si>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</si>
  <si>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</si>
  <si>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</si>
  <si>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</si>
  <si>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</si>
  <si>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</si>
  <si>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</si>
  <si>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</si>
  <si>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</si>
  <si>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</si>
  <si>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</si>
  <si>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</si>
  <si>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</si>
  <si>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</si>
  <si>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</si>
  <si>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</si>
  <si>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</si>
  <si>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</si>
  <si>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</si>
  <si>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</si>
  <si>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</si>
  <si>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</si>
  <si>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</si>
  <si>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</si>
  <si>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</si>
  <si>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</si>
  <si>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</si>
  <si>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</si>
  <si>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</si>
  <si>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</si>
  <si>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</si>
  <si>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</si>
  <si>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</si>
  <si>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</si>
  <si>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</si>
  <si>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</si>
  <si>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</si>
  <si>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</si>
  <si>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</si>
  <si>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</si>
  <si>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</si>
  <si>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</si>
  <si>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</si>
  <si>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</si>
  <si>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</si>
  <si>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</si>
  <si>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</si>
  <si>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</si>
  <si>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</si>
  <si>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</si>
  <si>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</si>
  <si>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</si>
  <si>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</si>
  <si>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</si>
  <si>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</si>
  <si>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</si>
  <si>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</si>
  <si>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</si>
  <si>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</si>
  <si>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</si>
  <si>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</si>
  <si>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</si>
  <si>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</si>
  <si>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</si>
  <si>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</si>
  <si>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</si>
  <si>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</si>
  <si>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</si>
  <si>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</si>
  <si>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</si>
  <si>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</si>
  <si>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</si>
  <si>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</si>
  <si>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</si>
  <si>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</si>
  <si>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</si>
  <si>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</si>
  <si>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</si>
  <si>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</si>
  <si>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</si>
  <si>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</si>
  <si>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</si>
  <si>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</si>
  <si>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</si>
  <si>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</si>
  <si>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</si>
  <si>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</si>
  <si>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</si>
  <si>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</si>
  <si>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</si>
  <si>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</si>
  <si>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</si>
  <si>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</si>
  <si>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</si>
  <si>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</si>
  <si>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</si>
  <si>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</si>
  <si>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</si>
  <si>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</si>
  <si>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</si>
  <si>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</si>
  <si>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</si>
  <si>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</si>
  <si>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</si>
  <si>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</si>
  <si>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</si>
  <si>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</si>
  <si>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</si>
  <si>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</si>
  <si>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</si>
  <si>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</si>
  <si>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</si>
  <si>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</si>
  <si>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</si>
  <si>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</si>
  <si>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</si>
  <si>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</si>
  <si>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</si>
  <si>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</si>
  <si>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</si>
  <si>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</si>
  <si>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</si>
  <si>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</si>
  <si>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</si>
  <si>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</si>
  <si>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</si>
  <si>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</si>
  <si>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</si>
  <si>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</si>
  <si>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</si>
  <si>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</si>
  <si>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</si>
  <si>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</si>
  <si>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</si>
  <si>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</si>
  <si>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</si>
  <si>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</si>
  <si>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</si>
  <si>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</si>
  <si>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</si>
  <si>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</si>
  <si>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</si>
  <si>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</si>
  <si>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</si>
  <si>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</si>
  <si>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</si>
  <si>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</si>
  <si>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</si>
  <si>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</si>
  <si>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</si>
  <si>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</si>
  <si>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</si>
  <si>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</si>
  <si>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</si>
  <si>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</si>
  <si>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</si>
  <si>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</si>
  <si>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</si>
  <si>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</si>
  <si>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</si>
  <si>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</si>
  <si>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</si>
  <si>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</si>
  <si>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</si>
  <si>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</si>
  <si>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</si>
  <si>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</si>
  <si>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</si>
  <si>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</si>
  <si>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</si>
  <si>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</si>
  <si>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</si>
  <si>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</si>
  <si>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</si>
  <si>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</si>
  <si>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</si>
  <si>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</si>
  <si>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</si>
  <si>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</si>
  <si>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</si>
  <si>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</si>
  <si>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</si>
  <si>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</si>
  <si>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</si>
  <si>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</si>
  <si>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</si>
  <si>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</si>
  <si>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</si>
  <si>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</si>
  <si>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</si>
  <si>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</si>
  <si>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</si>
  <si>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</si>
  <si>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</si>
  <si>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</si>
  <si>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</si>
  <si>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</si>
  <si>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</si>
  <si>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</si>
  <si>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</si>
  <si>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</si>
  <si>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</si>
  <si>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</si>
  <si>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</si>
  <si>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</si>
  <si>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</si>
  <si>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</si>
  <si>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</si>
  <si>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</si>
  <si>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</si>
  <si>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</si>
  <si>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</si>
  <si>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</si>
  <si>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</si>
  <si>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</si>
  <si>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</si>
  <si>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</si>
  <si>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</si>
  <si>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</si>
  <si>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</si>
  <si>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</si>
  <si>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</si>
  <si>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</si>
  <si>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</si>
  <si>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</si>
  <si>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</si>
  <si>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</si>
  <si>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</si>
  <si>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</si>
  <si>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</si>
  <si>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</si>
  <si>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</si>
  <si>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</si>
  <si>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</si>
  <si>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</si>
  <si>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</si>
  <si>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</si>
  <si>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</si>
  <si>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</si>
  <si>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</si>
  <si>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</si>
  <si>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</si>
  <si>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</si>
  <si>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</si>
  <si>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</si>
  <si>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</si>
  <si>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</si>
  <si>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</si>
  <si>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</si>
  <si>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</si>
  <si>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</si>
  <si>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</si>
  <si>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</si>
  <si>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</si>
  <si>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</si>
  <si>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</si>
  <si>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</si>
  <si>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</si>
  <si>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</si>
  <si>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</si>
  <si>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</si>
  <si>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</si>
  <si>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</si>
  <si>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</si>
  <si>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</si>
  <si>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</si>
  <si>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</si>
  <si>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</si>
  <si>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</si>
  <si>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</si>
  <si>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</si>
  <si>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</si>
  <si>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</si>
  <si>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</si>
  <si>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</si>
  <si>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</si>
  <si>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</si>
  <si>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</si>
  <si>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</si>
  <si>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</si>
  <si>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</si>
  <si>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</si>
  <si>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</si>
  <si>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</si>
  <si>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</si>
  <si>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</si>
  <si>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</si>
  <si>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</si>
  <si>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</si>
  <si>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</si>
  <si>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</si>
  <si>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</si>
  <si>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</si>
  <si>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</si>
  <si>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</si>
  <si>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</si>
  <si>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</si>
  <si>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</si>
  <si>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</si>
  <si>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</si>
  <si>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</si>
  <si>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</si>
  <si>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</si>
  <si>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</si>
  <si>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</si>
  <si>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</si>
  <si>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</si>
  <si>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</si>
  <si>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</si>
  <si>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</si>
  <si>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</si>
  <si>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</si>
  <si>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</si>
  <si>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</si>
  <si>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</si>
  <si>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</si>
  <si>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</si>
  <si>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</si>
  <si>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</si>
  <si>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</si>
  <si>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</si>
  <si>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</si>
  <si>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</si>
  <si>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</si>
  <si>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</si>
  <si>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</si>
  <si>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</si>
  <si>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</si>
  <si>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</si>
  <si>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</si>
  <si>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</si>
  <si>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</si>
  <si>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</si>
  <si>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</si>
  <si>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</si>
  <si>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</si>
  <si>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</si>
  <si>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</si>
  <si>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</si>
  <si>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</si>
  <si>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</si>
  <si>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</si>
  <si>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</si>
  <si>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</si>
  <si>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</si>
  <si>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</si>
  <si>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</si>
  <si>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</si>
  <si>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</si>
  <si>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</si>
  <si>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</si>
  <si>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</si>
  <si>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</si>
  <si>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</si>
  <si>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</si>
  <si>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</si>
  <si>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</si>
  <si>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</si>
  <si>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</si>
  <si>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</si>
  <si>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</si>
  <si>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</si>
  <si>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</si>
  <si>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</si>
  <si>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</si>
  <si>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</si>
  <si>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</si>
  <si>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</si>
  <si>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</si>
  <si>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</si>
  <si>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</si>
  <si>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</si>
  <si>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</si>
  <si>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</si>
  <si>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</si>
  <si>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</si>
  <si>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</si>
  <si>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</si>
  <si>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</si>
  <si>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</si>
  <si>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</si>
  <si>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</si>
  <si>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</si>
  <si>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</si>
  <si>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</si>
  <si>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</si>
  <si>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</si>
  <si>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</si>
  <si>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</si>
  <si>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</si>
  <si>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</si>
  <si>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</si>
  <si>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</si>
  <si>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</si>
  <si>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</si>
  <si>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</si>
  <si>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</si>
  <si>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</si>
  <si>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</si>
  <si>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</si>
  <si>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</si>
  <si>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</si>
  <si>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</si>
  <si>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</si>
  <si>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</si>
  <si>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</si>
  <si>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</si>
  <si>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</si>
  <si>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</si>
  <si>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</si>
  <si>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</si>
  <si>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</si>
  <si>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</si>
  <si>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</si>
  <si>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</si>
  <si>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</si>
  <si>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</si>
  <si>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</si>
  <si>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</si>
  <si>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</si>
  <si>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</si>
  <si>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</si>
  <si>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</si>
  <si>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</si>
  <si>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</si>
  <si>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</si>
  <si>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</si>
  <si>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</si>
  <si>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</si>
  <si>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</si>
  <si>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</si>
  <si>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</si>
  <si>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</si>
  <si>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</si>
  <si>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</si>
  <si>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</si>
  <si>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</si>
  <si>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</si>
  <si>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</si>
  <si>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</si>
  <si>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</si>
  <si>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</si>
  <si>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</si>
  <si>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</si>
  <si>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</si>
  <si>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</si>
  <si>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</si>
  <si>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</si>
  <si>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</si>
  <si>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</si>
  <si>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</si>
  <si>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</si>
  <si>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</si>
  <si>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</si>
  <si>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</si>
  <si>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</si>
  <si>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</si>
  <si>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</si>
  <si>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</si>
  <si>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</si>
  <si>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</si>
  <si>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</si>
  <si>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</si>
  <si>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</si>
  <si>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</si>
  <si>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</si>
  <si>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</si>
  <si>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</si>
  <si>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</si>
  <si>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</si>
  <si>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</si>
  <si>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</si>
  <si>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</si>
  <si>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</si>
  <si>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</si>
  <si>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</si>
  <si>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</si>
  <si>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</si>
  <si>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</si>
  <si>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</si>
  <si>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</si>
  <si>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</si>
  <si>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</si>
  <si>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</si>
  <si>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</si>
  <si>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</si>
  <si>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</si>
  <si>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</si>
  <si>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</si>
  <si>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</si>
  <si>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</si>
  <si>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</si>
  <si>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</si>
  <si>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</si>
  <si>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</si>
  <si>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</si>
  <si>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</si>
  <si>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</si>
  <si>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</si>
  <si>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</si>
  <si>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</si>
  <si>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</si>
  <si>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</si>
  <si>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</si>
  <si>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</si>
  <si>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</si>
  <si>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</si>
  <si>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</si>
  <si>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</si>
  <si>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</si>
  <si>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</si>
  <si>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</si>
  <si>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</si>
  <si>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</si>
  <si>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</si>
  <si>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</si>
  <si>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</si>
  <si>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</si>
  <si>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</si>
  <si>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</si>
  <si>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</si>
  <si>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</si>
  <si>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</si>
  <si>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</si>
  <si>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</si>
  <si>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</si>
  <si>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</si>
  <si>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</si>
  <si>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</si>
  <si>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</si>
  <si>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</si>
  <si>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</si>
  <si>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</si>
  <si>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</si>
  <si>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</si>
  <si>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</si>
  <si>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</si>
  <si>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</si>
  <si>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</si>
  <si>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</si>
  <si>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</si>
  <si>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</si>
  <si>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</si>
  <si>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</si>
  <si>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</si>
  <si>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</si>
  <si>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</si>
  <si>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</si>
  <si>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</si>
  <si>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</si>
  <si>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</si>
  <si>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</si>
  <si>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</si>
  <si>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</si>
  <si>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</si>
  <si>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</si>
  <si>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</si>
  <si>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</si>
  <si>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</si>
  <si>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</si>
  <si>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</si>
  <si>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</si>
  <si>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</si>
  <si>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</si>
  <si>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</si>
  <si>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</si>
  <si>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</si>
  <si>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</si>
  <si>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</si>
  <si>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</si>
  <si>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</si>
  <si>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</si>
  <si>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</si>
  <si>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</si>
  <si>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</si>
  <si>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</si>
  <si>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</si>
  <si>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</si>
  <si>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</si>
  <si>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</si>
  <si>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</si>
  <si>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</si>
  <si>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</si>
  <si>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</si>
  <si>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</si>
  <si>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</si>
  <si>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</si>
  <si>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</si>
  <si>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</si>
  <si>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</si>
  <si>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</si>
  <si>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</si>
  <si>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</si>
  <si>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</si>
  <si>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</si>
  <si>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</si>
  <si>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</si>
  <si>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</si>
  <si>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</si>
  <si>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</si>
  <si>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</si>
  <si>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</si>
  <si>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</si>
  <si>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</si>
  <si>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</si>
  <si>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</si>
  <si>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</si>
  <si>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</si>
  <si>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</si>
  <si>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</si>
  <si>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</si>
  <si>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</si>
  <si>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</si>
  <si>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</si>
  <si>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</si>
  <si>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</si>
  <si>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</si>
  <si>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</si>
  <si>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</si>
  <si>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</si>
  <si>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</si>
  <si>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</si>
  <si>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</si>
  <si>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</si>
  <si>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</si>
  <si>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</si>
  <si>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</si>
  <si>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</si>
  <si>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</si>
  <si>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</si>
  <si>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</si>
  <si>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</si>
  <si>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</si>
  <si>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</si>
  <si>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</si>
  <si>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</si>
  <si>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</si>
  <si>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</si>
  <si>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</si>
  <si>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</si>
  <si>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</si>
  <si>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</si>
  <si>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</si>
  <si>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</si>
  <si>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</si>
  <si>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</si>
  <si>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</si>
  <si>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</si>
  <si>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</si>
  <si>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</si>
  <si>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</si>
  <si>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</si>
  <si>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</si>
  <si>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</si>
  <si>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</si>
  <si>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</si>
  <si>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</si>
  <si>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</si>
  <si>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</si>
  <si>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</si>
  <si>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</si>
  <si>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</si>
  <si>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</si>
  <si>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</si>
  <si>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</si>
  <si>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</si>
  <si>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</si>
  <si>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</si>
  <si>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</si>
  <si>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</si>
  <si>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</si>
  <si>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</si>
  <si>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</si>
  <si>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</si>
  <si>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</si>
  <si>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</si>
  <si>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</si>
  <si>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</si>
  <si>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</si>
  <si>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</si>
  <si>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</si>
  <si>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</si>
  <si>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</si>
  <si>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</si>
  <si>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</si>
  <si>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</si>
  <si>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</si>
  <si>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</si>
  <si>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</si>
  <si>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</si>
  <si>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</si>
  <si>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</si>
  <si>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</si>
  <si>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</si>
  <si>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</si>
  <si>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</si>
  <si>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</si>
  <si>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</si>
  <si>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</si>
  <si>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</si>
  <si>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</si>
  <si>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</si>
  <si>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</si>
  <si>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</si>
  <si>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</si>
  <si>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</si>
  <si>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</si>
  <si>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</si>
  <si>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</si>
  <si>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</si>
  <si>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</si>
  <si>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</si>
  <si>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</si>
  <si>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</si>
  <si>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</si>
  <si>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</si>
  <si>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</si>
  <si>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</si>
  <si>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</si>
  <si>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</si>
  <si>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</si>
  <si>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</si>
  <si>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</si>
  <si>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</si>
  <si>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</si>
  <si>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</si>
  <si>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</si>
  <si>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</si>
  <si>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</si>
  <si>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</si>
  <si>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</si>
  <si>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</si>
  <si>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</si>
  <si>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</si>
  <si>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</si>
  <si>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</si>
  <si>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</si>
  <si>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</si>
  <si>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</si>
  <si>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</si>
  <si>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</si>
  <si>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</si>
  <si>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</si>
  <si>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</si>
  <si>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</si>
  <si>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</si>
  <si>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</si>
  <si>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</si>
  <si>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</si>
  <si>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</si>
  <si>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</si>
  <si>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</si>
  <si>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</si>
  <si>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</si>
  <si>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</si>
  <si>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</si>
  <si>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</si>
  <si>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</si>
  <si>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</si>
  <si>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</si>
  <si>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</si>
  <si>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</si>
  <si>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</si>
  <si>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</si>
  <si>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</si>
  <si>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</si>
  <si>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</si>
  <si>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</si>
  <si>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</si>
  <si>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</si>
  <si>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</si>
  <si>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</si>
  <si>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</si>
  <si>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</si>
  <si>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</si>
  <si>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</si>
  <si>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</si>
  <si>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</si>
  <si>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</si>
  <si>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</si>
  <si>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</si>
  <si>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</si>
  <si>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</si>
  <si>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</si>
  <si>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</si>
  <si>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</si>
  <si>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</si>
  <si>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</si>
  <si>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</si>
  <si>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</si>
  <si>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</si>
  <si>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</si>
  <si>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</si>
  <si>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</si>
  <si>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</si>
  <si>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</si>
  <si>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</si>
  <si>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</si>
  <si>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</si>
  <si>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</si>
  <si>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</si>
  <si>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</si>
  <si>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</si>
  <si>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</si>
  <si>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</si>
  <si>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</si>
  <si>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</si>
  <si>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</si>
  <si>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</si>
  <si>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</si>
  <si>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</si>
  <si>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</si>
  <si>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</si>
  <si>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</si>
  <si>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</si>
  <si>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</si>
  <si>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</si>
  <si>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</si>
  <si>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</si>
  <si>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</si>
  <si>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</si>
  <si>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</si>
  <si>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</si>
  <si>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</si>
  <si>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</si>
  <si>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</si>
  <si>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</si>
  <si>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</si>
  <si>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</si>
  <si>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</si>
  <si>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</si>
  <si>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</si>
  <si>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</si>
  <si>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</si>
  <si>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</si>
  <si>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</si>
  <si>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</si>
  <si>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</si>
  <si>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</si>
  <si>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</si>
  <si>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</si>
  <si>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</si>
  <si>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</si>
  <si>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</si>
  <si>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</si>
  <si>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</si>
  <si>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</si>
  <si>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</si>
  <si>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</si>
  <si>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</si>
  <si>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</si>
  <si>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</si>
  <si>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</si>
  <si>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</si>
  <si>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</si>
  <si>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</si>
  <si>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</si>
  <si>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</si>
  <si>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</si>
  <si>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</si>
  <si>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</si>
  <si>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</si>
  <si>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</si>
  <si>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</si>
  <si>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</si>
  <si>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</si>
  <si>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</si>
  <si>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</si>
  <si>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</si>
  <si>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</si>
  <si>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</si>
  <si>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</si>
  <si>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</si>
  <si>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</si>
  <si>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</si>
  <si>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</si>
  <si>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</si>
  <si>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</si>
  <si>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</si>
  <si>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</si>
  <si>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</si>
  <si>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</si>
  <si>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</si>
  <si>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</si>
  <si>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</si>
  <si>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</si>
  <si>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</si>
  <si>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</si>
  <si>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</si>
  <si>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</si>
  <si>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</si>
  <si>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</si>
  <si>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</si>
  <si>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</si>
  <si>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</si>
  <si>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</si>
  <si>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</si>
  <si>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</si>
  <si>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</si>
  <si>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</si>
  <si>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</si>
  <si>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</si>
  <si>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</si>
  <si>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</si>
  <si>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</si>
  <si>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</si>
  <si>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</si>
  <si>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</si>
  <si>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</si>
  <si>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</si>
  <si>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</si>
  <si>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</si>
  <si>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</si>
  <si>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</si>
  <si>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</si>
  <si>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</si>
  <si>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</si>
  <si>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</si>
  <si>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</si>
  <si>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</si>
  <si>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</si>
  <si>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</si>
  <si>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</si>
  <si>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</si>
  <si>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</si>
  <si>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</si>
  <si>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</si>
  <si>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</si>
  <si>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</si>
  <si>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</si>
  <si>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</si>
  <si>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</si>
  <si>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</si>
  <si>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</si>
  <si>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</si>
  <si>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</si>
  <si>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</si>
  <si>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</si>
  <si>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</si>
  <si>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</si>
  <si>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</si>
  <si>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</si>
  <si>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</si>
  <si>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</si>
  <si>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</si>
  <si>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</si>
  <si>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</si>
  <si>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</si>
  <si>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</si>
  <si>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</si>
  <si>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</si>
  <si>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</si>
  <si>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</si>
  <si>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</si>
  <si>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</si>
  <si>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</si>
  <si>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</si>
  <si>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</si>
  <si>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</si>
  <si>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</si>
  <si>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</si>
  <si>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</si>
  <si>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</si>
  <si>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</si>
  <si>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</si>
  <si>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</si>
  <si>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</si>
  <si>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</si>
  <si>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</si>
  <si>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</si>
  <si>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</si>
  <si>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</si>
  <si>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</si>
  <si>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</si>
  <si>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</si>
  <si>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</si>
  <si>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</si>
  <si>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</si>
  <si>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</si>
  <si>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</si>
  <si>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</si>
  <si>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</si>
  <si>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</si>
  <si>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</si>
  <si>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</si>
  <si>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</si>
  <si>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</si>
  <si>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</si>
  <si>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</si>
  <si>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</si>
  <si>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</si>
  <si>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</si>
  <si>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</si>
  <si>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</si>
  <si>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</si>
  <si>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</si>
  <si>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</si>
  <si>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</si>
  <si>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</si>
  <si>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</si>
  <si>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</si>
  <si>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</si>
  <si>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</si>
  <si>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</si>
  <si>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</si>
  <si>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</si>
  <si>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</si>
  <si>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</si>
  <si>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</si>
  <si>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</si>
  <si>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</si>
  <si>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</si>
  <si>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</si>
  <si>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</si>
  <si>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</si>
  <si>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</si>
  <si>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</si>
  <si>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</si>
  <si>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</si>
  <si>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</si>
  <si>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</si>
  <si>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</si>
  <si>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</si>
  <si>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</si>
  <si>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</si>
  <si>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</si>
  <si>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</si>
  <si>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</si>
  <si>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</si>
  <si>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</si>
  <si>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</si>
  <si>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</si>
  <si>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</si>
  <si>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</si>
  <si>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</si>
  <si>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</si>
  <si>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</si>
  <si>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</si>
  <si>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</si>
  <si>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</si>
  <si>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</si>
  <si>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</si>
  <si>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</si>
  <si>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</si>
  <si>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</si>
  <si>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</si>
  <si>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</si>
  <si>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</si>
  <si>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</si>
  <si>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</si>
  <si>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</si>
  <si>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</si>
  <si>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</si>
  <si>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</si>
  <si>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</si>
  <si>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</si>
  <si>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</si>
  <si>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</si>
  <si>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</si>
  <si>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</si>
  <si>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</si>
  <si>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</si>
  <si>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</si>
  <si>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</si>
  <si>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</si>
  <si>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</si>
  <si>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</si>
  <si>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</si>
  <si>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</si>
  <si>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</si>
  <si>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</si>
  <si>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</si>
  <si>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</si>
  <si>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</si>
  <si>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</si>
  <si>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</si>
  <si>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</si>
  <si>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</si>
  <si>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</si>
  <si>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</si>
  <si>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</si>
  <si>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</si>
  <si>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</si>
  <si>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</si>
  <si>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</si>
  <si>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</si>
  <si>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</si>
  <si>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</si>
  <si>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</si>
  <si>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</si>
  <si>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</si>
  <si>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</si>
  <si>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</si>
  <si>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</si>
  <si>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</si>
  <si>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</si>
  <si>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</si>
  <si>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</si>
  <si>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</si>
  <si>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</si>
  <si>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</si>
  <si>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</si>
  <si>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</si>
  <si>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</si>
  <si>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</si>
  <si>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</si>
  <si>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</si>
  <si>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</si>
  <si>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</si>
  <si>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</si>
  <si>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</si>
  <si>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</si>
  <si>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</si>
  <si>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</si>
  <si>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</si>
  <si>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</si>
  <si>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</si>
  <si>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</si>
  <si>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</si>
  <si>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</si>
  <si>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</si>
  <si>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</si>
  <si>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</si>
  <si>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</si>
  <si>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</si>
  <si>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</si>
  <si>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</si>
  <si>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</si>
  <si>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</si>
  <si>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</si>
  <si>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</si>
  <si>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</si>
  <si>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</si>
  <si>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</si>
  <si>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</si>
  <si>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</si>
  <si>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</si>
  <si>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</si>
  <si>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</si>
  <si>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</si>
  <si>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</si>
  <si>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</si>
  <si>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</si>
  <si>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</si>
  <si>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</si>
  <si>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</si>
  <si>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</si>
  <si>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</si>
  <si>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</si>
  <si>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</si>
  <si>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</si>
  <si>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</si>
  <si>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</si>
  <si>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</si>
  <si>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</si>
  <si>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</si>
  <si>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</si>
  <si>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</si>
  <si>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</si>
  <si>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</si>
  <si>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</si>
  <si>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</si>
  <si>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</si>
  <si>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</si>
  <si>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</si>
  <si>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</si>
  <si>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</si>
  <si>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</si>
  <si>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</si>
  <si>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</si>
  <si>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</si>
  <si>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</si>
  <si>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</si>
  <si>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</si>
  <si>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</si>
  <si>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</si>
  <si>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</si>
  <si>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</si>
  <si>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</si>
  <si>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</si>
  <si>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</si>
  <si>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</si>
  <si>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</si>
  <si>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</si>
  <si>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</si>
  <si>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</si>
  <si>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</si>
  <si>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</si>
  <si>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</si>
  <si>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</si>
  <si>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</si>
  <si>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</si>
  <si>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</si>
  <si>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</si>
  <si>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</si>
  <si>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</si>
  <si>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</si>
  <si>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</si>
  <si>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</si>
  <si>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</si>
  <si>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</si>
  <si>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</si>
  <si>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</si>
  <si>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</si>
  <si>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</si>
  <si>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</si>
  <si>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</si>
  <si>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</si>
  <si>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</si>
  <si>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</si>
  <si>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</si>
  <si>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</si>
  <si>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</si>
  <si>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</si>
  <si>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</si>
  <si>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</si>
  <si>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</si>
  <si>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</si>
  <si>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</si>
  <si>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</si>
  <si>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</si>
  <si>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</si>
  <si>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</si>
  <si>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</si>
  <si>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</si>
  <si>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</si>
  <si>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</si>
  <si>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</si>
  <si>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</si>
  <si>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</si>
  <si>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</si>
  <si>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</si>
  <si>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</si>
  <si>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</si>
  <si>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</si>
  <si>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</si>
  <si>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</si>
  <si>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</si>
  <si>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</si>
  <si>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</si>
  <si>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</si>
  <si>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</si>
  <si>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</si>
  <si>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</si>
  <si>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</si>
  <si>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</si>
  <si>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</si>
  <si>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</si>
  <si>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</si>
  <si>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</si>
  <si>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</si>
  <si>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</si>
  <si>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</si>
  <si>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</si>
  <si>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</si>
  <si>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</si>
  <si>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</si>
  <si>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</si>
  <si>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</si>
  <si>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</si>
  <si>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</si>
  <si>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</si>
  <si>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</si>
  <si>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</si>
  <si>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</si>
  <si>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</si>
  <si>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</si>
  <si>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</si>
  <si>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</si>
  <si>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</si>
  <si>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</si>
  <si>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</si>
  <si>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</si>
  <si>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</si>
  <si>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</si>
  <si>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</si>
  <si>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</si>
  <si>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</si>
  <si>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</si>
  <si>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</si>
  <si>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</si>
  <si>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</si>
  <si>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</si>
  <si>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</si>
  <si>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</si>
  <si>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</si>
  <si>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</si>
  <si>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</si>
  <si>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</si>
  <si>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</si>
  <si>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</si>
  <si>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</si>
  <si>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</si>
  <si>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</si>
  <si>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</si>
  <si>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</si>
  <si>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</si>
  <si>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</si>
  <si>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</si>
  <si>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</si>
  <si>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</si>
  <si>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</si>
  <si>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</si>
  <si>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</si>
  <si>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</si>
  <si>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</si>
  <si>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</si>
  <si>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</si>
  <si>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</si>
  <si>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</si>
  <si>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</si>
  <si>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</si>
  <si>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</si>
  <si>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</si>
  <si>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</si>
  <si>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</si>
  <si>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</si>
  <si>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</si>
  <si>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</si>
  <si>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</si>
  <si>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</si>
  <si>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</si>
  <si>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</si>
  <si>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</si>
  <si>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</si>
  <si>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</si>
  <si>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</si>
  <si>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</si>
  <si>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</si>
  <si>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</si>
  <si>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</si>
  <si>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</si>
  <si>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</si>
  <si>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</si>
  <si>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</si>
  <si>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</si>
  <si>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</si>
  <si>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</si>
  <si>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</si>
  <si>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</si>
  <si>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</si>
  <si>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</si>
  <si>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</si>
  <si>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</si>
  <si>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</si>
  <si>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</si>
  <si>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</si>
  <si>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</si>
  <si>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</si>
  <si>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</si>
  <si>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</si>
  <si>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</si>
  <si>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</si>
  <si>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</si>
  <si>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</si>
  <si>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</si>
  <si>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</si>
  <si>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</si>
  <si>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</si>
  <si>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</si>
  <si>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</si>
  <si>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</si>
  <si>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</si>
  <si>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</si>
  <si>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</si>
  <si>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</si>
  <si>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</si>
  <si>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</si>
  <si>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</si>
  <si>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</si>
  <si>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</si>
  <si>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</si>
  <si>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</si>
  <si>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</si>
  <si>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</si>
  <si>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</si>
  <si>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</si>
  <si>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</si>
  <si>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</si>
  <si>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</si>
  <si>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</si>
  <si>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</si>
  <si>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</si>
  <si>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</si>
  <si>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</si>
  <si>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</si>
  <si>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</si>
  <si>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</si>
  <si>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</si>
  <si>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</si>
  <si>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</si>
  <si>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</si>
  <si>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</si>
  <si>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</si>
  <si>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</si>
  <si>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</si>
  <si>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</si>
  <si>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</si>
  <si>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</si>
  <si>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</si>
  <si>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</si>
  <si>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</si>
  <si>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</si>
  <si>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</si>
  <si>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</si>
  <si>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</si>
  <si>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</si>
  <si>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</si>
  <si>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</si>
  <si>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</si>
  <si>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</si>
  <si>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</si>
  <si>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</si>
  <si>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</si>
  <si>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</si>
  <si>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</si>
  <si>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</si>
  <si>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</si>
  <si>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</si>
  <si>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</si>
  <si>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</si>
  <si>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</si>
  <si>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</si>
  <si>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</si>
  <si>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</si>
  <si>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</si>
  <si>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</si>
  <si>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</si>
  <si>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</si>
  <si>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</si>
  <si>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</si>
  <si>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</si>
  <si>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</si>
  <si>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</si>
  <si>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</si>
  <si>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</si>
  <si>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</si>
  <si>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</si>
  <si>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</si>
  <si>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</si>
  <si>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</si>
  <si>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</si>
  <si>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</si>
  <si>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</si>
  <si>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</si>
  <si>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</si>
  <si>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</si>
  <si>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</si>
  <si>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</si>
  <si>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</si>
  <si>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</si>
  <si>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</si>
  <si>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</si>
  <si>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</si>
  <si>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</si>
  <si>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</si>
  <si>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</si>
  <si>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</si>
  <si>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</si>
  <si>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</si>
  <si>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</si>
  <si>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</si>
  <si>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</si>
  <si>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</si>
  <si>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</si>
  <si>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</si>
  <si>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</si>
  <si>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</si>
  <si>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</si>
  <si>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</si>
  <si>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60 min </t>
  </si>
  <si>
    <t xml:space="preserve"> PCM-20250215-00000830 </t>
  </si>
  <si>
    <t>LTE site still down and  site located in aramco area access issue need special permission</t>
  </si>
  <si>
    <t>NO PCM</t>
  </si>
  <si>
    <t>30 m</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</si>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</sst>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9" totalsRowShown="0" headerRowDxfId="44" dataDxfId="43" headerRowBorderDxfId="41" tableBorderDxfId="42" totalsRowBorderDxfId="40">
  <autoFilter ref="A1:L3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323.61951689815032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45986.567942824076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45986.567942824076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45986.567942824076</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45986.567942824076</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45986.567942824076</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45986.567942824076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45986.567942824076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45986.567942824076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45986.567942824076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45986.567942824076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45986.567942824076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45986.567942824076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45986.567942824076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45986.567942824076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45986.567942824076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45986.567942824076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45986.567942824076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45986.567942824076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45986.567942824076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45986.567942824076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45986.567942824076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45986.567942824076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45986.567942824076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45986.567942824076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45986.567942824076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45986.567942824076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45986.567942824076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45986.567942824076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45986.567942824076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45986.567942824076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45986.567942824076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45986.567942824076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45986.567942824076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45986.567942824076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45986.567942824076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45986.567942824076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45986.567942824076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45986.567942824076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45986.567942824076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45986.567942824076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45986.567942824076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45986.567942824076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45986.567942824076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45986.567942824076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45986.567942824076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45986.567942824076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45986.567942824076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45986.567942824076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45986.567942824076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45986.567942824076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45986.567942824076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45986.567942824076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45986.567942824076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45986.567942824076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45986.567942824076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45986.567942824076</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161.56810486111499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2.1805238425949938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0.13378773148724576</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3.7838657408428844E-2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45986.567942824076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45986.567942824076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45986.567942824076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45986.567942824076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45986.567942824076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45986.567942824076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45986.567942824076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45986.567942824076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45986.567942824076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45986.567942824076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45986.567942824076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45986.567942824076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45986.567942824076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45986.567942824076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45986.567942824076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45986.567942824076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45986.567942824076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45986.567942824076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45986.567942824076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45986.567942824076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45986.567942824076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45986.567942824076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45986.567942824076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45986.567942824076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45986.567942824076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45986.567942824076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45986.567942824076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45986.567942824076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45986.567942824076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45986.567942824076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45986.567942824076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45986.567942824076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45986.567942824076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45986.567942824076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45986.567942824076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45986.567942824076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45986.567942824076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45986.567942824076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45986.567942824076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45986.567942824076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45986.567942824076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45986.567942824076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45986.567942824076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45986.567942824076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45986.567942824076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45986.567942824076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45986.567942824076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45986.567942824076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45986.567942824076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45986.567942824076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45986.567942824076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45986.567942824076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45986.567942824076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45986.567942824076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45986.567942824076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45986.567942824076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45986.567942824076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45986.567942824076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45986.567942824076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45986.567942824076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45986.567942824076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45986.567942824076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45986.567942824076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45986.567942824076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45986.567942824076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45986.567942824076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45986.567942824076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45986.567942824076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45986.567942824076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45986.567942824076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45986.567942824076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45986.567942824076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45986.567942824076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45986.567942824076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45986.567942824076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45986.567942824076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45986.567942824076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45986.567942824076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45986.567942824076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45986.567942824076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45986.567942824076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45986.567942824076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45986.567942824076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45986.567942824076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45986.567942824076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45986.567942824076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45986.567942824076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45986.567942824076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45986.567942824076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45986.567942824076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45986.567942824076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45986.567942824076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45986.567942824076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45986.567942824076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45986.567942824076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45986.567942824076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45986.567942824076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45986.567942824076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45986.567942824076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45986.567942824076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45986.567942824076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45986.567942824076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45986.567942824076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45986.567942824076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45986.567942824076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45986.567942824076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45986.567942824076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45986.567942824076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45986.567942824076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45986.567942824076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45986.567942824076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45986.567942824076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45986.567942824076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45986.567942824076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45986.567942824076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45986.567942824076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45986.567942824076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45986.567942824076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45986.567942824076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45986.567942824076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45986.567942824076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45986.567942824076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45986.567942824076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45986.567942824076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45986.567942824076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45986.567942824076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45986.567942824076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45986.567942824076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45986.567942824076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45986.567942824076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45986.567942824076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45986.567942824076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45986.567942824076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45986.567942824076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45986.567942824076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45986.567942824076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45986.567942824076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45986.567942824076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45986.567942824076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45986.567942824076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45986.567942824076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45986.567942824076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45986.567942824076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45986.567942824076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45986.567942824076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45986.567942824076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45986.567942824076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45986.567942824076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45986.567942824076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45986.567942824076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45986.567942824076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45986.567942824076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45986.567942824076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45986.567942824076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45986.567942824076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45986.567942824076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45986.567942824076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45986.567942824076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45986.567942824076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45986.567942824076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45986.567942824076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45986.567942824076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45986.567942824076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45986.567942824076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45986.567942824076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45986.567942824076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45986.567942824076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45986.567942824076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45986.567942824076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45986.567942824076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45986.567942824076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45986.567942824076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45986.567942824076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45986.567942824076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45986.567942824076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45986.567942824076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45986.567942824076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45986.567942824076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45986.567942824076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45986.567942824076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45986.567942824076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45986.567942824076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45986.567942824076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45986.567942824076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45986.567942824076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45986.567942824076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45986.567942824076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45986.567942824076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45986.567942824076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45986.567942824076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45986.567942824076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45986.567942824076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45986.567942824076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45986.567942824076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45986.567942824076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45986.567942824076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45986.567942824076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45986.567942824076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45986.567942824076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45986.567942824076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45986.567942824076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45986.567942824076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45986.567942824076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45986.567942824076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45986.567942824076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45986.567942824076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45986.567942824076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45986.567942824076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45986.567942824076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45986.567942824076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45986.567942824076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45986.567942824076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45986.567942824076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45986.567942824076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45986.567942824076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45986.567942824076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45986.567942824076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45986.567942824076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45986.567942824076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45986.567942824076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45986.567942824076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45986.567942824076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45986.567942824076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45986.567942824076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45986.567942824076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45986.567942824076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45986.567942824076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45986.567942824076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45986.567942824076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45986.567942824076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45986.567942824076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45986.567942824076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45986.567942824076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45986.567942824076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45986.567942824076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45986.567942824076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45986.567942824076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45986.567942824076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45986.567942824076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45986.567942824076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45986.567942824076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45986.567942824076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45986.567942824076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45986.567942824076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45986.567942824076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45986.567942824076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45986.567942824076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45986.567942824076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45986.567942824076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45986.567942824076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45986.567942824076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45986.567942824076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45986.567942824076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45986.567942824076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45986.567942824076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45986.567942824076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45986.567942824076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45986.567942824076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45986.567942824076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45986.567942824076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45986.567942824076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45986.567942824076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45986.567942824076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45986.567942824076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45986.567942824076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45986.567942824076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45986.567942824076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45986.567942824076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45986.567942824076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45986.567942824076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45986.567942824076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45986.567942824076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45986.567942824076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45986.567942824076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45986.567942824076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45986.567942824076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45986.567942824076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45986.567942824076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45986.567942824076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45986.567942824076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45986.567942824076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45986.567942824076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45986.567942824076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45986.567942824076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45986.567942824076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45986.567942824076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45986.567942824076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45986.567942824076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45986.567942824076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45986.567942824076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45986.567942824076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45986.567942824076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45986.567942824076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45986.567942824076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45986.567942824076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45986.567942824076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45986.567942824076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45986.567942824076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45986.567942824076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45986.567942824076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45986.567942824076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45986.567942824076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45986.567942824076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45986.567942824076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45986.567942824076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45986.567942824076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45986.567942824076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45986.567942824076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45986.567942824076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45986.567942824076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45986.567942824076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45986.567942824076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45986.567942824076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45986.567942824076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45986.567942824076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45986.567942824076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45986.567942824076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45986.567942824076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45986.567942824076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45986.567942824076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45986.567942824076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45986.567942824076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45986.567942824076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45986.567942824076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45986.567942824076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45986.567942824076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45986.567942824076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45986.567942824076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45986.567942824076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45986.567942824076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45986.567942824076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45986.567942824076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45986.567942824076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45986.567942824076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45986.567942824076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45986.567942824076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45986.567942824076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45986.567942824076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45986.567942824076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45986.567942824076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45986.567942824076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45986.567942824076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45986.567942824076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45986.567942824076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45986.567942824076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45986.567942824076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45986.567942824076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45986.567942824076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45986.567942824076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45986.567942824076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45986.567942824076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45986.567942824076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45986.567942824076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45986.567942824076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45986.567942824076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45986.567942824076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45986.567942824076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45986.567942824076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45986.567942824076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45986.567942824076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45986.567942824076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45986.567942824076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45986.567942824076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45986.567942824076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45986.567942824076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45986.567942824076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45986.567942824076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45986.567942824076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45986.567942824076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45986.567942824076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45986.567942824076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45986.567942824076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45986.567942824076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45986.567942824076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45986.567942824076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45986.567942824076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45986.567942824076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45986.567942824076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45986.567942824076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45986.567942824076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45986.567942824076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45986.567942824076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45986.567942824076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45986.567942824076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45986.567942824076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45986.567942824076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45986.567942824076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45986.567942824076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45986.567942824076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45986.567942824076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45986.567942824076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45986.567942824076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45986.567942824076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45986.567942824076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45986.567942824076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45986.567942824076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45986.567942824076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45986.567942824076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45986.567942824076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45986.567942824076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45986.567942824076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45986.567942824076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45986.567942824076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45986.567942824076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45986.567942824076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45986.567942824076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45986.567942824076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45986.567942824076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45986.567942824076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45986.567942824076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45986.567942824076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45986.567942824076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45986.567942824076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45986.567942824076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45986.567942824076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45986.567942824076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45986.567942824076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45986.567942824076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45986.567942824076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45986.567942824076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45986.567942824076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45986.567942824076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45986.567942824076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45986.567942824076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45986.567942824076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45986.567942824076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45986.567942824076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45986.567942824076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45986.567942824076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45986.567942824076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45986.567942824076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45986.567942824076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45986.567942824076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45986.567942824076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45986.567942824076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45986.567942824076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45986.567942824076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45986.567942824076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45986.567942824076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45986.567942824076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45986.567942824076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45986.567942824076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45986.567942824076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45986.567942824076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45986.567942824076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45986.567942824076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45986.567942824076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45986.567942824076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45986.567942824076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45986.567942824076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45986.567942824076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45986.567942824076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45986.567942824076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45986.567942824076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45986.567942824076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45986.567942824076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45986.567942824076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45986.567942824076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45986.567942824076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45986.567942824076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45986.567942824076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45986.567942824076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45986.567942824076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45986.567942824076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45986.567942824076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45986.567942824076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45986.567942824076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45986.567942824076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45986.567942824076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45986.567942824076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45986.567942824076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45986.567942824076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45986.567942824076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45986.567942824076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45986.567942824076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45986.567942824076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45986.567942824076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45986.567942824076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45986.567942824076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45986.567942824076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45986.567942824076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45986.567942824076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45986.567942824076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45986.567942824076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45986.567942824076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45986.567942824076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45986.567942824076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45986.567942824076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45986.567942824076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45986.567942824076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45986.567942824076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45986.567942824076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45986.567942824076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45986.567942824076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45986.567942824076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45986.567942824076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45986.567942824076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45986.567942824076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45986.567942824076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45986.567942824076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45986.567942824076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45986.567942824076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45986.567942824076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45986.567942824076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45986.567942824076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45986.567942824076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45986.567942824076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45986.567942824076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45986.567942824076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45986.567942824076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45986.567942824076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45986.567942824076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45986.567942824076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45986.567942824076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45986.567942824076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45986.567942824076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45986.567942824076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45986.567942824076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45986.567942824076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45986.567942824076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45986.567942824076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45986.567942824076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45986.567942824076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45986.567942824076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45986.567942824076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45986.567942824076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45986.567942824076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45986.567942824076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45986.567942824076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45986.567942824076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45986.567942824076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45986.567942824076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45986.567942824076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45986.567942824076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45986.567942824076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45986.567942824076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45986.567942824076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45986.567942824076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45986.567942824076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45986.567942824076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45986.567942824076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45986.567942824076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45986.567942824076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45986.567942824076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45986.567942824076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45986.567942824076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45986.567942824076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45986.567942824076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45986.567942824076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45986.567942824076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45986.567942824076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45986.567942824076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45986.567942824076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45986.567942824076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45986.567942824076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45986.567942824076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45986.567942824076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45986.567942824076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45986.567942824076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45986.567942824076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45986.567942824076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45986.567942824076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45986.567942824076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45986.567942824076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45986.567942824076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45986.567942824076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45986.567942824076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45986.567942824076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45986.567942824076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45986.567942824076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45986.567942824076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45986.567942824076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45986.567942824076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45986.567942824076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45986.567942824076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45986.567942824076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45986.567942824076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45986.567942824076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45986.567942824076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45986.567942824076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45986.567942824076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45986.567942824076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45986.567942824076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45986.567942824076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45986.567942824076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45986.567942824076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45986.567942824076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45986.567942824076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45986.567942824076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45986.567942824076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45986.567942824076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45986.567942824076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45986.567942824076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45986.567942824076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45986.567942824076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45986.567942824076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45986.567942824076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45986.567942824076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45986.567942824076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45986.567942824076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45986.567942824076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45986.567942824076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45986.567942824076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45986.567942824076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45986.567942824076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45986.567942824076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45986.567942824076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45986.567942824076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45986.567942824076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45986.567942824076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45986.567942824076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45986.567942824076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45986.567942824076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45986.567942824076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45986.567942824076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45986.567942824076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45986.567942824076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45986.567942824076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45986.567942824076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45986.567942824076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45986.567942824076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45986.567942824076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45986.567942824076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45986.567942824076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45986.567942824076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45986.567942824076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45986.567942824076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45986.567942824076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45986.567942824076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45986.567942824076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45986.567942824076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45986.567942824076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45986.567942824076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45986.567942824076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45986.567942824076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45986.567942824076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45986.567942824076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45986.567942824076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45986.567942824076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45986.567942824076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45986.567942824076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45986.567942824076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45986.567942824076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45986.567942824076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45986.567942824076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45986.567942824076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45986.567942824076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45986.567942824076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45986.567942824076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45986.567942824076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45986.567942824076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45986.567942824076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45986.567942824076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45986.567942824076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45986.567942824076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45986.567942824076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45986.567942824076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45986.567942824076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45986.567942824076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45986.567942824076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45986.567942824076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45986.567942824076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45986.567942824076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45986.567942824076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45986.567942824076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45986.567942824076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45986.567942824076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45986.567942824076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45986.567942824076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45986.567942824076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45986.567942824076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45986.567942824076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45986.567942824076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45986.567942824076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45986.567942824076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45986.567942824076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45986.567942824076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45986.567942824076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45986.567942824076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45986.567942824076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45986.567942824076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45986.567942824076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45986.567942824076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45986.567942824076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45986.567942824076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45986.567942824076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45986.567942824076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45986.567942824076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45986.567942824076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45986.567942824076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45986.567942824076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45986.567942824076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45986.567942824076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45986.567942824076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45986.567942824076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45986.567942824076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45986.567942824076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45986.567942824076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45986.567942824076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45986.567942824076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45986.567942824076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45986.567942824076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45986.567942824076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45986.567942824076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45986.567942824076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45986.567942824076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45986.567942824076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45986.567942824076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45986.567942824076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45986.567942824076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45986.567942824076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45986.567942824076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45986.567942824076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45986.567942824076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45986.567942824076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45986.567942824076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45986.567942824076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45986.567942824076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45986.567942824076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45986.567942824076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45986.567942824076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45986.567942824076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45986.567942824076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45986.567942824076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45986.567942824076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45986.567942824076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45986.567942824076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45986.567942824076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45986.567942824076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45986.567942824076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45986.567942824076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45986.567942824076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45986.567942824076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45986.567942824076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45986.567942824076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45986.567942824076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45986.567942824076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45986.567942824076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45986.567942824076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45986.567942824076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45986.567942824076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45986.567942824076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45986.567942824076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45986.567942824076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45986.567942824076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45986.567942824076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45986.567942824076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45986.567942824076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45986.567942824076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45986.567942824076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45986.567942824076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45986.567942824076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45986.567942824076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45986.567942824076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45986.567942824076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45986.567942824076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45986.567942824076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45986.567942824076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45986.567942824076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45986.567942824076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45986.567942824076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45986.567942824076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45986.567942824076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45986.567942824076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45986.567942824076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45986.567942824076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45986.567942824076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45986.567942824076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45986.567942824076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45986.567942824076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45986.567942824076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45986.567942824076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45986.567942824076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45986.567942824076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45986.567942824076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45986.567942824076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45986.567942824076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45986.567942824076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45986.567942824076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45986.567942824076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45986.567942824076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45986.567942824076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45986.567942824076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45986.567942824076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45986.567942824076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45986.567942824076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45986.567942824076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45986.567942824076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45986.567942824076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45986.567942824076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45986.567942824076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45986.567942824076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45986.567942824076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45986.567942824076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45986.567942824076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45986.567942824076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45986.567942824076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45986.567942824076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45986.567942824076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45986.567942824076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45986.567942824076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45986.567942824076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45986.567942824076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45986.567942824076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45986.567942824076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45986.567942824076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45986.567942824076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45986.567942824076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45986.567942824076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45986.567942824076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45986.567942824076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45986.567942824076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45986.567942824076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45986.567942824076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45986.567942824076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45986.567942824076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45986.567942824076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45986.567942824076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45986.567942824076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45986.567942824076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45986.567942824076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45986.567942824076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45986.567942824076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45986.567942824076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45986.567942824076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45986.567942824076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45986.567942824076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45986.567942824076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45986.567942824076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45986.567942824076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45986.567942824076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45986.567942824076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45986.567942824076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45986.567942824076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45986.567942824076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45986.567942824076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45986.567942824076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45986.567942824076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45986.567942824076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45986.567942824076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45986.567942824076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45986.567942824076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45986.567942824076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45986.567942824076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45986.567942824076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45986.567942824076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45986.567942824076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45986.567942824076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45986.567942824076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45986.567942824076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45986.567942824076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45986.567942824076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45986.567942824076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45986.567942824076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45986.567942824076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45986.567942824076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45986.567942824076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45986.567942824076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45986.567942824076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45986.567942824076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45986.567942824076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45986.567942824076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45986.567942824076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45986.567942824076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45986.567942824076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45986.567942824076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45986.567942824076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45986.567942824076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45986.567942824076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45986.567942824076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45986.567942824076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45986.567942824076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45986.567942824076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45986.567942824076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45986.567942824076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45986.567942824076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45986.567942824076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45986.567942824076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45986.567942824076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45986.567942824076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45986.567942824076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45986.567942824076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45986.567942824076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45986.567942824076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45986.567942824076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45986.567942824076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45986.567942824076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45986.567942824076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45986.567942824076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45986.567942824076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45986.567942824076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45986.567942824076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45986.567942824076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45986.567942824076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45986.567942824076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45986.567942824076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45986.567942824076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45986.567942824076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45986.567942824076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45986.567942824076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45986.567942824076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45986.567942824076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45986.567942824076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45986.567942824076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45986.567942824076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45986.567942824076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45986.567942824076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45986.567942824076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45986.567942824076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45986.567942824076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45986.567942824076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45986.567942824076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45986.567942824076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45986.567942824076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45986.567942824076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45986.567942824076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45986.567942824076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45986.567942824076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45986.567942824076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45986.567942824076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45986.567942824076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45986.567942824076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45986.567942824076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45986.567942824076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45986.567942824076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45986.567942824076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45986.567942824076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45986.567942824076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45986.567942824076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45986.567942824076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45986.567942824076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45986.567942824076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45986.567942824076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45986.567942824076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45986.567942824076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45986.567942824076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45986.567942824076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45986.567942824076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45986.567942824076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45986.567942824076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45986.567942824076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45986.567942824076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45986.567942824076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45986.567942824076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45986.567942824076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45986.567942824076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45986.567942824076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45986.567942824076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45986.567942824076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45986.567942824076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45986.567942824076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45986.567942824076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45986.567942824076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45986.567942824076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45986.567942824076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45986.567942824076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45986.567942824076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45986.567942824076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45986.567942824076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45986.567942824076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45986.567942824076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45986.567942824076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45986.567942824076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45986.567942824076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45986.567942824076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45986.567942824076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45986.567942824076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45986.567942824076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45986.567942824076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45986.567942824076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45986.567942824076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45986.567942824076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45986.567942824076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45986.567942824076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45986.567942824076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45986.567942824076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45986.567942824076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45986.567942824076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45986.567942824076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45986.567942824076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45986.567942824076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45986.567942824076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45986.567942824076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45986.567942824076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45986.567942824076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45986.567942824076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45986.567942824076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45986.567942824076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45986.567942824076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45986.567942824076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45986.567942824076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45986.567942824076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45986.567942824076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45986.567942824076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45986.567942824076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45986.567942824076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45986.567942824076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45986.567942824076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45986.567942824076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45986.567942824076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45986.567942824076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45986.567942824076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45986.567942824076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45986.567942824076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45986.567942824076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45986.567942824076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45986.567942824076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45986.567942824076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45986.567942824076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45986.567942824076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45986.567942824076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45986.567942824076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45986.567942824076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45986.567942824076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45986.567942824076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45986.567942824076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45986.567942824076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45986.567942824076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45986.567942824076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45986.567942824076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45986.567942824076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45986.567942824076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45986.567942824076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45986.567942824076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45986.567942824076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45986.567942824076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45986.567942824076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45986.567942824076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45986.567942824076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45986.567942824076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45986.567942824076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45986.567942824076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45986.567942824076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45986.567942824076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45986.567942824076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45986.567942824076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45986.567942824076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45986.567942824076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45986.567942824076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45986.567942824076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45986.567942824076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45986.567942824076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45986.567942824076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45986.567942824076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45986.567942824076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45986.567942824076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45986.567942824076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45986.567942824076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45986.567942824076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45986.567942824076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45986.567942824076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45986.567942824076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45986.567942824076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45986.567942824076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45986.567942824076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45986.567942824076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45986.567942824076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45986.567942824076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45986.567942824076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45986.567942824076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45986.567942824076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45986.567942824076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45986.567942824076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45986.567942824076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45986.567942824076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45986.567942824076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45986.567942824076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45986.567942824076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45986.567942824076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283.08722523148026</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38556</v>
      </c>
      <c r="E3" s="94" t="s">
        <v>39021</v>
      </c>
      <c r="F3" s="95"/>
      <c r="G3" s="96">
        <f t="shared" ref="G3:G57" ca="1" si="0">IFERROR(NOW()-F3,"")</f>
        <v>45986.567942824076</v>
      </c>
      <c r="H3" s="95">
        <v>45986.37363425926</v>
      </c>
      <c r="I3" s="113" t="str">
        <f>IFERROR(VLOOKUP(D3,DB!A:F,6,0),"")</f>
        <v>SCECO</v>
      </c>
      <c r="J3" s="113" t="str">
        <f>IFERROR(VLOOKUP(D3,DB!A:G,7,0),"")</f>
        <v>No BB Shifted</v>
      </c>
      <c r="K3" s="97" t="s">
        <v>39115</v>
      </c>
      <c r="L3" s="91" t="str">
        <f>IFERROR(VLOOKUP(D3,DB!A:I,9,0),"")</f>
        <v>Latis</v>
      </c>
    </row>
    <row r="4" spans="1:16" ht="15" customHeight="1">
      <c r="A4" s="113" t="s">
        <v>39116</v>
      </c>
      <c r="B4" s="113" t="str">
        <f>IFERROR(VLOOKUP(D4,DB!A:K,11,0),"")</f>
        <v>R4</v>
      </c>
      <c r="C4" s="93">
        <v>1</v>
      </c>
      <c r="D4" s="91" t="s">
        <v>36652</v>
      </c>
      <c r="E4" s="94" t="s">
        <v>39021</v>
      </c>
      <c r="F4" s="95">
        <v>45986.505428240744</v>
      </c>
      <c r="G4" s="96">
        <f t="shared" ca="1" si="0"/>
        <v>6.2514583332813345E-2</v>
      </c>
      <c r="H4" s="95">
        <v>45986.491238425922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45986.567942824076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45986.567942824076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45986.567942824076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45986.567942824076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45986.567942824076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45986.567942824076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45986.567942824076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45986.567942824076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45986.567942824076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45986.567942824076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45986.567942824076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45986.567942824076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45986.567942824076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45986.567942824076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45986.567942824076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45986.567942824076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45986.567942824076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45986.567942824076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45986.567942824076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45986.567942824076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45986.567942824076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45986.567942824076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45986.567942824076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45986.567942824076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45986.567942824076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45986.567942824076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45986.567942824076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45986.567942824076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45986.567942824076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45986.567942824076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45986.567942824076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45986.567942824076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45986.567942824076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45986.567942824076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45986.567942824076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45986.567942824076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45986.567942824076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45986.567942824076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45986.567942824076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45986.567942824076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45986.567942824076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45986.567942824076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45986.567942824076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45986.567942824076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45986.567942824076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45986.567942824076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45986.567942824076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45986.567942824076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45986.567942824076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45986.567942824076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45986.567942824076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45986.567942824076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45986.567942824076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ref="G58:G121" ca="1" si="1">IFERROR(NOW()-F58,"")</f>
        <v>45986.567942824076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45986.567942824076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45986.567942824076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45986.567942824076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45986.567942824076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45986.567942824076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45986.567942824076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45986.567942824076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45986.567942824076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45986.567942824076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45986.567942824076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45986.567942824076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45986.567942824076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45986.567942824076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45986.567942824076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45986.567942824076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45986.567942824076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45986.567942824076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45986.567942824076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45986.567942824076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45986.567942824076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45986.567942824076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45986.567942824076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45986.567942824076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45986.567942824076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45986.567942824076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45986.567942824076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45986.567942824076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45986.567942824076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45986.567942824076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45986.567942824076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45986.567942824076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45986.567942824076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45986.567942824076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45986.567942824076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45986.567942824076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45986.567942824076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45986.567942824076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45986.567942824076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45986.567942824076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45986.567942824076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45986.567942824076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45986.567942824076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45986.567942824076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45986.567942824076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45986.567942824076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45986.567942824076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45986.567942824076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45986.567942824076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45986.567942824076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45986.567942824076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45986.567942824076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45986.567942824076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45986.567942824076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45986.567942824076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45986.567942824076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45986.567942824076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45986.567942824076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45986.567942824076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45986.567942824076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45986.567942824076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45986.567942824076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45986.567942824076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45986.567942824076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ref="G122:G185" ca="1" si="2">IFERROR(NOW()-F122,"")</f>
        <v>45986.567942824076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45986.567942824076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45986.567942824076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45986.567942824076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45986.567942824076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45986.567942824076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45986.567942824076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45986.567942824076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45986.567942824076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45986.567942824076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45986.567942824076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45986.567942824076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45986.567942824076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45986.567942824076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45986.567942824076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45986.567942824076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45986.567942824076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45986.567942824076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45986.567942824076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45986.567942824076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45986.567942824076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45986.567942824076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45986.567942824076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45986.567942824076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45986.567942824076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45986.567942824076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45986.567942824076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45986.567942824076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45986.567942824076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45986.567942824076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45986.567942824076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45986.567942824076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45986.567942824076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45986.567942824076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45986.567942824076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45986.567942824076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45986.567942824076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45986.567942824076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45986.567942824076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45986.567942824076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45986.567942824076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45986.567942824076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45986.567942824076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45986.567942824076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45986.567942824076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45986.567942824076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45986.567942824076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45986.567942824076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45986.567942824076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45986.567942824076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45986.567942824076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45986.567942824076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45986.567942824076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45986.567942824076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45986.567942824076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45986.567942824076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45986.567942824076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45986.567942824076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45986.567942824076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45986.567942824076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45986.567942824076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45986.567942824076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45986.567942824076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45986.567942824076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ref="G186:G249" ca="1" si="3">IFERROR(NOW()-F186,"")</f>
        <v>45986.567942824076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45986.567942824076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45986.567942824076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45986.567942824076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45986.567942824076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45986.567942824076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45986.567942824076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45986.567942824076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45986.567942824076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45986.567942824076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45986.567942824076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45986.567942824076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45986.567942824076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45986.567942824076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45986.567942824076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45986.567942824076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45986.567942824076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45986.567942824076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45986.567942824076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45986.567942824076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45986.567942824076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45986.567942824076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45986.567942824076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45986.567942824076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45986.567942824076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45986.567942824076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45986.567942824076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45986.567942824076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45986.567942824076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45986.567942824076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45986.567942824076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45986.567942824076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45986.567942824076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45986.567942824076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45986.567942824076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45986.567942824076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45986.567942824076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45986.567942824076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45986.567942824076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45986.567942824076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45986.567942824076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45986.567942824076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45986.567942824076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45986.567942824076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45986.567942824076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45986.567942824076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45986.567942824076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45986.567942824076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45986.567942824076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45986.567942824076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45986.567942824076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45986.567942824076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45986.567942824076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45986.567942824076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45986.567942824076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45986.567942824076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45986.567942824076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45986.567942824076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45986.567942824076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45986.567942824076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45986.567942824076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45986.567942824076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45986.567942824076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45986.567942824076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ref="G250:G313" ca="1" si="4">IFERROR(NOW()-F250,"")</f>
        <v>45986.567942824076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45986.567942824076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45986.567942824076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45986.567942824076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45986.567942824076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45986.567942824076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45986.567942824076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45986.567942824076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45986.567942824076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45986.567942824076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45986.567942824076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45986.567942824076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45986.567942824076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45986.567942824076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45986.567942824076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45986.567942824076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45986.567942824076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45986.567942824076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45986.567942824076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45986.567942824076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45986.567942824076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45986.567942824076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45986.567942824076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45986.567942824076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45986.567942824076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45986.567942824076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45986.567942824076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45986.567942824076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45986.567942824076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45986.567942824076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45986.567942824076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45986.567942824076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45986.567942824076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45986.567942824076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45986.567942824076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45986.567942824076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45986.567942824076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45986.567942824076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45986.567942824076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45986.567942824076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45986.567942824076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45986.567942824076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45986.567942824076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45986.567942824076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45986.567942824076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45986.567942824076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45986.567942824076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45986.567942824076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45986.567942824076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45986.567942824076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45986.567942824076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45986.567942824076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45986.567942824076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45986.567942824076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45986.567942824076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45986.567942824076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45986.567942824076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45986.567942824076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45986.567942824076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45986.567942824076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45986.567942824076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45986.567942824076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45986.567942824076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45986.567942824076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ref="G314:G359" ca="1" si="5">IFERROR(NOW()-F314,"")</f>
        <v>45986.567942824076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45986.567942824076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45986.567942824076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45986.567942824076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45986.567942824076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45986.567942824076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45986.567942824076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45986.567942824076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45986.567942824076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45986.567942824076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45986.567942824076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45986.567942824076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45986.567942824076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45986.567942824076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45986.567942824076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45986.567942824076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45986.567942824076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45986.567942824076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45986.567942824076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45986.567942824076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45986.567942824076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45986.567942824076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45986.567942824076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45986.567942824076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45986.567942824076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45986.567942824076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45986.567942824076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45986.567942824076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45986.567942824076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45986.567942824076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45986.567942824076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45986.567942824076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45986.567942824076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45986.567942824076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45986.567942824076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45986.567942824076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45986.567942824076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45986.567942824076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45986.567942824076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45986.567942824076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45986.567942824076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45986.567942824076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45986.567942824076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45986.567942824076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45986.567942824076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45986.567942824076</v>
      </c>
      <c r="H359" s="95"/>
      <c r="I359" s="113" t="str">
        <f>IFERROR(VLOOKUP(D359,DB!A:F,6,0),"")</f>
        <v/>
      </c>
      <c r="J359" s="113" t="str">
        <f>IFERROR(VLOOKUP(D359,DB!A:G,7,0),"")</f>
        <v/>
      </c>
      <c r="K359" s="97"/>
      <c r="L359" s="91" t="str">
        <f>IFERROR(VLOOKUP(D359,DB!A:I,9,0),"")</f>
        <v/>
      </c>
    </row>
  </sheetData>
  <dataValidations count="2">
    <dataValidation allowBlank="1" showInputMessage="1" showErrorMessage="1" sqref="E1" xr:uid="{A4F81451-56CC-4543-9497-104C4E44EE4B}"/>
    <dataValidation type="list" allowBlank="1" showInputMessage="1" showErrorMessage="1" sqref="E2:E3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94.735882638888143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60.379065509259817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37.906831712964049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5.1946442129628849</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0.17605625000578584</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45986.567942824076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45986.567942824076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45986.567942824076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45986.567942824076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45986.567942824076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45986.567942824076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45986.567942824076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45986.567942824076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45986.567942824076</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45986.567942824076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45986.567942824076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45986.567942824076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45986.567942824076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45986.567942824076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45986.567942824076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45986.567942824076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45986.567942824076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45986.567942824076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45986.567942824076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45986.567942824076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45986.567942824076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45986.567942824076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45986.567942824076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45986.567942824076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45986.567942824076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45986.567942824076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45986.567942824076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45986.567942824076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45986.567942824076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45986.567942824076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45986.567942824076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45986.567942824076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45986.567942824076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45986.567942824076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45986.567942824076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45986.567942824076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45986.567942824076</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
        <v>5398</v>
      </c>
      <c r="C2" s="138">
        <v>3</v>
      </c>
      <c r="D2" s="137" t="s">
        <v>29367</v>
      </c>
      <c r="E2" s="109" t="s">
        <v>39021</v>
      </c>
      <c r="F2" s="139">
        <v>45986.49559027778</v>
      </c>
      <c r="G2" s="75">
        <f ca="1">IFERROR(NOW()-F2,"-")</f>
        <v>7.2352546296315268E-2</v>
      </c>
      <c r="H2" s="139">
        <v>45986.448425925926</v>
      </c>
      <c r="I2" s="137" t="str">
        <f>IFERROR(VLOOKUP(D2,DB!A:F,6,0),"")</f>
        <v>SCECO</v>
      </c>
      <c r="J2" s="137" t="str">
        <f>IFERROR(VLOOKUP(D2,DB!A:G,7,0),"")</f>
        <v>Dead+No BB Design</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45986.567942824076</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45986.567942824076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45986.567942824076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45986.567942824076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45986.567942824076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45986.567942824076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45986.567942824076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45986.567942824076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45986.567942824076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45986.567942824076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45986.567942824076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45986.567942824076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45986.567942824076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45986.567942824076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45986.567942824076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45986.567942824076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45986.567942824076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45986.567942824076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45986.567942824076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45986.567942824076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45986.567942824076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45986.567942824076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45986.567942824076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45986.567942824076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45986.567942824076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45986.567942824076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45986.567942824076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45986.567942824076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45986.567942824076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45986.567942824076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45986.567942824076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45986.567942824076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45986.567942824076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45986.567942824076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45986.567942824076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45986.567942824076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45986.567942824076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45986.567942824076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