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87" documentId="120_S{2AC9BD13-BADA-5192-A53E-5A8FF88502F6}" xr6:coauthVersionLast="47" xr6:coauthVersionMax="47" xr10:uidLastSave="{9B487E5C-00AE-46C0-9C8D-748C83CCB8A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<sst xmlns="http://schemas.openxmlformats.org/spreadsheetml/2006/main" count="180305" uniqueCount="39133">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</sst>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313.84469826388522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45976.793124189811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45976.793124189811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45976.793124189811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45976.793124189811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45976.793124189811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45976.793124189811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45976.793124189811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45976.793124189811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45976.793124189811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45976.793124189811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45976.793124189811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45976.793124189811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45976.793124189811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45976.793124189811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45976.793124189811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45976.793124189811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45976.793124189811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45976.793124189811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45976.793124189811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45976.793124189811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45976.793124189811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45976.793124189811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45976.793124189811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45976.793124189811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45976.793124189811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45976.793124189811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45976.793124189811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45976.793124189811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45976.793124189811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45976.793124189811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45976.793124189811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45976.793124189811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45976.793124189811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45976.793124189811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45976.793124189811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45976.793124189811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45976.793124189811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45976.793124189811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45976.793124189811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45976.793124189811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45976.793124189811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45976.793124189811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45976.793124189811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45976.793124189811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45976.793124189811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45976.793124189811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45976.793124189811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45976.793124189811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45976.793124189811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45976.793124189811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45976.793124189811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45976.793124189811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45976.793124189811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45976.793124189811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45976.793124189811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45976.793124189811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45976.793124189811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45976.793124189811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45976.793124189811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45976.793124189811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45976.793124189811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45976.793124189811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45976.793124189811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45976.793124189811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45976.793124189811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45976.793124189811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45976.793124189811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45976.793124189811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45976.793124189811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45976.793124189811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45976.793124189811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45976.793124189811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45976.793124189811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45976.793124189811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45976.793124189811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45976.793124189811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45976.793124189811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45976.793124189811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45976.793124189811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45976.793124189811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45976.793124189811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45976.793124189811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45976.793124189811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45976.793124189811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45976.793124189811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45976.793124189811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151.79328622684989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0.35678136574279051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7.0033680553024169E-2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45976.793123958334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45976.793123958334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45976.793124189811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45976.793124189811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45976.793124189811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45976.793124189811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45976.793124189811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45976.793124189811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45976.793124189811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45976.793124189811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45976.793124189811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45976.793124189811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45976.793124189811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45976.793124189811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45976.793124189811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45976.793124189811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45976.793124189811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45976.793124189811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45976.793124189811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45976.793124189811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45976.793124189811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45976.793124189811</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45976.793124189811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45976.793124189811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45976.793124189811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45976.793124189811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45976.793124189811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45976.793124189811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45976.793124189811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45976.793124189811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45976.793124189811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45976.793124189811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45976.793124189811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45976.793124189811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45976.793124189811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45976.793124189811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45976.793124189811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45976.793124189811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45976.793124189811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45976.793124189811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45976.793124189811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45976.793124189811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45976.793124189811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45976.793124189811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45976.793124189811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45976.793124189811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45976.793124189811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45976.793124189811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45976.793124189811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45976.793124189811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45976.793124189811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45976.793124189811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45976.793124189811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45976.793124189811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45976.793124189811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45976.793124189811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45976.793124189811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45976.793124189811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45976.793124189811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45976.793124189811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45976.793124189811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45976.793124189811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45976.793124189811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45976.793124189811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45976.793124189811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45976.793124189811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45976.793124189811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45976.793124189811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45976.793124189811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45976.793124189811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45976.793124189811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45976.793124189811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45976.793124189811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45976.793124189811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45976.793124189811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45976.793124189811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45976.793124189811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45976.793124189811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45976.793124189811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45976.793124189811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45976.793124189811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45976.793124189811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45976.793124189811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45976.793124189811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45976.793124189811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45976.793124189811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45976.793124189811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45976.793124189811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45976.793124189811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45976.793124189811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45976.793124189811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45976.793124189811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45976.793124189811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45976.793124189811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45976.793124189811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45976.793124189811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45976.793124189811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45976.793124189811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45976.793124189811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45976.793124189811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45976.793124189811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45976.793124189811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45976.793124189811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45976.793124189811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45976.793124189811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45976.793124189811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45976.793124189811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45976.793124189811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45976.793124189811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45976.793124189811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45976.793124189811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45976.793124189811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45976.793124189811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45976.793124189811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45976.793124189811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45976.793124189811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45976.793124189811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45976.793124189811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45976.793124189811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45976.793124189811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45976.793124189811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45976.793124189811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45976.793124189811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45976.793124189811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45976.793124189811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45976.793124189811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45976.793124189811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45976.793124189811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45976.793124189811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45976.793124189811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45976.793124189811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45976.793124189811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45976.793124189811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45976.793124189811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45976.793124189811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45976.793124189811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45976.793124189811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45976.793124189811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45976.793124189811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45976.793124189811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45976.793124189811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45976.793124189811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45976.793124189811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45976.793124189811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45976.793124189811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45976.793124189811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45976.793124189811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45976.793124189811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45976.793124189811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45976.793124189811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45976.793124189811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45976.793124189811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45976.793124189811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45976.793124189811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45976.793124189811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45976.793124189811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45976.793124189811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45976.793124189811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45976.793124189811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45976.793124189811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45976.793124189811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45976.793124189811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45976.793124189811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45976.793124189811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45976.793124189811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45976.793124189811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45976.793124189811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45976.793124189811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45976.793124189811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45976.793124189811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45976.793124189811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45976.793124189811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45976.793124189811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45976.793124189811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45976.793124189811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45976.793124189811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45976.793124189811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45976.793124189811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45976.793124189811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45976.793124189811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45976.793124189811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45976.793124189811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45976.793124189811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45976.793124189811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45976.793124189811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45976.793124189811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45976.793124189811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45976.793124189811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45976.793124189811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45976.793124189811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45976.793124189811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45976.793124189811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45976.793124189811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45976.793124189811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45976.793124189811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45976.793124189811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45976.793124189811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45976.793124189811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45976.793124189811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45976.793124189811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45976.793124189811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45976.793124189811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45976.793124189811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45976.793124189811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45976.793124189811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45976.793124189811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45976.793124189811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45976.793124189811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45976.793124189811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45976.793124189811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45976.793124189811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45976.793124189811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45976.793124189811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45976.793124189811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45976.793124189811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45976.793124189811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45976.793124189811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45976.793124189811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45976.793124189811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45976.793124189811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45976.793124189811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45976.793124189811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45976.793124189811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45976.793124189811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45976.793124189811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45976.793124189811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45976.793124189811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45976.793124189811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45976.793124189811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45976.793124189811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45976.793124189811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45976.793124189811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45976.793124189811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45976.793124189811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45976.793124189811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45976.793124189811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45976.793124189811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45976.793124189811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45976.793124189811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45976.793124189811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45976.793124189811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45976.793124189811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45976.793124189811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45976.793124189811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45976.793124189811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45976.793124189811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45976.793124189811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45976.793124189811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45976.793124189811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45976.793124189811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45976.793124189811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45976.793124189811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45976.793124189811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45976.793124189811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45976.793124189811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45976.793124189811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45976.793124189811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45976.793124189811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45976.793124189811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45976.793124189811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45976.793124189811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45976.793124189811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45976.793124189811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45976.793124189811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45976.793124189811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45976.793124189811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45976.793124189811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45976.793124189811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45976.793124189811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45976.793124189811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45976.793124189811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45976.793124189811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45976.793124189811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45976.793124189811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45976.793124189811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45976.793124189811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45976.793124189811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45976.793124189811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45976.793124189811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45976.793124189811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45976.793124189811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45976.793124189811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45976.793124189811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45976.793124189811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45976.793124189811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45976.793124189811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45976.793124189811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45976.793124189811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45976.793124189811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45976.793124189811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45976.793124189811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45976.793124189811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45976.793124189811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45976.793124189811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45976.793124189811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45976.793124189811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45976.793124189811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45976.793124189811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45976.793124189811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45976.793124189811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45976.793124189811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45976.793124189811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45976.793124189811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45976.793124189811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45976.793124189811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45976.793124189811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45976.793124189811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45976.793124189811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45976.793124189811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45976.793124189811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45976.793124189811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45976.793124189811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45976.793124189811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45976.793124189811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45976.793124189811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45976.793124189811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45976.793124189811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45976.793124189811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45976.793124189811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45976.793124189811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45976.793124189811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45976.793124189811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45976.793124189811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45976.793124189811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45976.793124189811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45976.793124189811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45976.793124189811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45976.793124189811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45976.793124189811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45976.793124189811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45976.793124189811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45976.793124189811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45976.793124189811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45976.793124189811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45976.793124189811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45976.793124189811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45976.793124189811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45976.793124189811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45976.793124189811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45976.793124189811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45976.793124189811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45976.793124189811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45976.793124189811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45976.793124189811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45976.793124189811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45976.793124189811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45976.793124189811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45976.793124189811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45976.793124189811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45976.793124189811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45976.793124189811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45976.793124189811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45976.793124189811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45976.793124189811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45976.793124189811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45976.793124189811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45976.793124189811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45976.793124189811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45976.793124189811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45976.793124189811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45976.793124189811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45976.793124189811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45976.793124189811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45976.793124189811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45976.793124189811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45976.793124189811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45976.793124189811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45976.793124189811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45976.793124189811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45976.793124189811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45976.793124189811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45976.793124189811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45976.793124189811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45976.793124189811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45976.793124189811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45976.793124189811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45976.793124189811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45976.793124189811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45976.793124189811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45976.793124189811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45976.793124189811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45976.793124189811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45976.793124189811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45976.793124189811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45976.793124189811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45976.793124189811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45976.793124189811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45976.793124189811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45976.793124189811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45976.793124189811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45976.793124189811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45976.793124189811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45976.793124189811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45976.793124189811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45976.793124189811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45976.793124189811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45976.793124189811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45976.793124189811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45976.793124189811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45976.793124189811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45976.793124189811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45976.793124189811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45976.793124189811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45976.793124189811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45976.793124189811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45976.793124189811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45976.793124189811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45976.793124189811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45976.793124189811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45976.793124189811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45976.793124189811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45976.793124189811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45976.793124189811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45976.793124189811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45976.793124189811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45976.793124189811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45976.793124189811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45976.793124189811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45976.793124189811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45976.793124189811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45976.793124189811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45976.793124189811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45976.793124189811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45976.793124189811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45976.793124189811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45976.793124189811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45976.793124189811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45976.793124189811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45976.793124189811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45976.793124189811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45976.793124189811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45976.793124189811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45976.793124189811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45976.793124189811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45976.793124189811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45976.793124189811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45976.793124189811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45976.793124189811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45976.793124189811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45976.793124189811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45976.793124189811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45976.793124189811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45976.793124189811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45976.793124189811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45976.793124189811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45976.793124189811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45976.793124189811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45976.793124189811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45976.793124189811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45976.793124189811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45976.793124189811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45976.793124189811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45976.793124189811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45976.793124189811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45976.793124189811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45976.793124189811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45976.793124189811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45976.793124189811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45976.793124189811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45976.793124189811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45976.793124189811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45976.793124189811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45976.793124189811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45976.793124189811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45976.793124189811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45976.793124189811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45976.793124189811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45976.793124189811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45976.793124189811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45976.793124189811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45976.793124189811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45976.793124189811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45976.793124189811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45976.793124189811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45976.793124189811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45976.793124189811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45976.793124189811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45976.793124189811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45976.793124189811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45976.793124189811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45976.793124189811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45976.793124189811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45976.793124189811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45976.793124189811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45976.793124189811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45976.793124189811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45976.793124189811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45976.793124189811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45976.793124189811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45976.793124189811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45976.793124189811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45976.793124189811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45976.793124189811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45976.793124189811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45976.793124189811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45976.793124189811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45976.793124189811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45976.793124189811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45976.793124189811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45976.793124189811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45976.793124189811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45976.793124189811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45976.793124189811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45976.793124189811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45976.793124189811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45976.793124189811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45976.793124189811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45976.793124189811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45976.793124189811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45976.793124189811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45976.793124189811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45976.793124189811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45976.793124189811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45976.793124189811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45976.793124189811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45976.793124189811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45976.793124189811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45976.793124189811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45976.793124189811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45976.793124189811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45976.793124189811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45976.793124189811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45976.793124189811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45976.793124189811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45976.793124189811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45976.793124189811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45976.793124189811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45976.793124189811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45976.793124189811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45976.793124189811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45976.793124189811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45976.793124189811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45976.793124189811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45976.793124189811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45976.793124189811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45976.793124189811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45976.793124189811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45976.793124189811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45976.793124189811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45976.793124189811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45976.793124189811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45976.793124189811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45976.793124189811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45976.793124189811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45976.793124189811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45976.793124189811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45976.793124189811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45976.793124189811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45976.793124189811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45976.793124189811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45976.793124189811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45976.793124189811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45976.793124189811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45976.793124189811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45976.793124189811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45976.793124189811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45976.793124189811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45976.793124189811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45976.793124189811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45976.793124189811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45976.793124189811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45976.793124189811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45976.793124189811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45976.793124189811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45976.793124189811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45976.793124189811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45976.793124189811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45976.793124189811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45976.793124189811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45976.793124189811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45976.793124189811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45976.793124189811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45976.793124189811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45976.793124189811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45976.793124189811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45976.793124189811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45976.793124189811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45976.793124189811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45976.793124189811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45976.793124189811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45976.793124189811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45976.793124189811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45976.793124189811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45976.793124189811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45976.793124189811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45976.793124189811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45976.793124189811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45976.793124189811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45976.793124189811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45976.793124189811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45976.793124189811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45976.793124189811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45976.793124189811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45976.793124189811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45976.793124189811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45976.793124189811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45976.793124189811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45976.793124189811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45976.793124189811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45976.793124189811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45976.793124189811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45976.793124189811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45976.793124189811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45976.793124189811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45976.793124189811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45976.793124189811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45976.793124189811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45976.793124189811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45976.793124189811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45976.793124189811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45976.793124189811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45976.793124189811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45976.793124189811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45976.793124189811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45976.793124189811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45976.793124189811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45976.793124189811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45976.793124189811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45976.793124189811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45976.793124189811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45976.793124189811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45976.793124189811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45976.793124189811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45976.793124189811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45976.793124189811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45976.793124189811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45976.793124189811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45976.793124189811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45976.793124189811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45976.793124189811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45976.793124189811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45976.793124189811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45976.793124189811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45976.793124189811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45976.793124189811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45976.793124189811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45976.793124189811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45976.793124189811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45976.793124189811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45976.793124189811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45976.793124189811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45976.793124189811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45976.793124189811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45976.793124189811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45976.793124189811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45976.793124189811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45976.793124189811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45976.793124189811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45976.793124189811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45976.793124189811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45976.793124189811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45976.793124189811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45976.793124189811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45976.793124189811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45976.793124189811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45976.793124189811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45976.793124189811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45976.793124189811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45976.793124189811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45976.793124189811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45976.793124189811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45976.793124189811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45976.793124189811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45976.793124189811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45976.793124189811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45976.793124189811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45976.793124189811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45976.793124189811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45976.793124189811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45976.793124189811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45976.793124189811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45976.793124189811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45976.793124189811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45976.793124189811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45976.793124189811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45976.793124189811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45976.793124189811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45976.793124189811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45976.793124189811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45976.793124189811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45976.793124189811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45976.793124189811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45976.793124189811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45976.793124189811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45976.793124189811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45976.793124189811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45976.793124189811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45976.793124189811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45976.793124189811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45976.793124189811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45976.793124189811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45976.793124189811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45976.793124189811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45976.793124189811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45976.793124189811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45976.793124189811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45976.793124189811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45976.793124189811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45976.793124189811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45976.793124189811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45976.793124189811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45976.793124189811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45976.793124189811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45976.793124189811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45976.793124189811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45976.793124189811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45976.793124189811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45976.793124189811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45976.793124189811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45976.793124189811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45976.793124189811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45976.793124189811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45976.793124189811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45976.793124189811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45976.793124189811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45976.793124189811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45976.793124189811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45976.793124189811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45976.793124189811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45976.793124189811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45976.793124189811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45976.793124189811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45976.793124189811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45976.793124189811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45976.793124189811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45976.793124189811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45976.793124189811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45976.793124189811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45976.793124189811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45976.793124189811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45976.793124189811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45976.793124189811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45976.793124189811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45976.793124189811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45976.793124189811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45976.793124189811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45976.793124189811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45976.793124189811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45976.793124189811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45976.793124189811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45976.793124189811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45976.793124189811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45976.793124189811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45976.793124189811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45976.793124189811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45976.793124189811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45976.793124189811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45976.793124189811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45976.793124189811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45976.793124189811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45976.793124189811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45976.793124189811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45976.793124189811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45976.793124189811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45976.793124189811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45976.793124189811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45976.793124189811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45976.793124189811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45976.793124189811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45976.793124189811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45976.793124189811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45976.793124189811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45976.793124189811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45976.793124189811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45976.793124189811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45976.793124189811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45976.793124189811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45976.793124189811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45976.793124189811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45976.793124189811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45976.793124189811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45976.793124189811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45976.793124189811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45976.793124189811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45976.793124189811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45976.793124189811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45976.793124189811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45976.793124189811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45976.793124189811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45976.793124189811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45976.793124189811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45976.793124189811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45976.793124189811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45976.793124189811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45976.793124189811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45976.793124189811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45976.793124189811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45976.793124189811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45976.793124189811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45976.793124189811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45976.793124189811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45976.793124189811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45976.793124189811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45976.793124189811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45976.793124189811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45976.793124189811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45976.793124189811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45976.793124189811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45976.793124189811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45976.793124189811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45976.793124189811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45976.793124189811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45976.793124189811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45976.793124189811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45976.793124189811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45976.793124189811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45976.793124189811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45976.793124189811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45976.793124189811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45976.793124189811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45976.793124189811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45976.793124189811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45976.793124189811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45976.793124189811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45976.793124189811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45976.793124189811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45976.793124189811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45976.793124189811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45976.793124189811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45976.793124189811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45976.793124189811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45976.793124189811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45976.793124189811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45976.793124189811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45976.793124189811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45976.793124189811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45976.793124189811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45976.793124189811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45976.793124189811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45976.793124189811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45976.793124189811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45976.793124189811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45976.793124189811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45976.793124189811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45976.793124189811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45976.793124189811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45976.793124189811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45976.793124189811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45976.793124189811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45976.793124189811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45976.793124189811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45976.793124189811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45976.793124189811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45976.793124189811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45976.793124189811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45976.793124189811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45976.793124189811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45976.793124189811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45976.793124189811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45976.793124189811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45976.793124189811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45976.793124189811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45976.793124189811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45976.793124189811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45976.793124189811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45976.793124189811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45976.793124189811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45976.793124189811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45976.793124189811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45976.793124189811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45976.793124189811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45976.793124189811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45976.793124189811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45976.793124189811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45976.793124189811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45976.793124189811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45976.793124189811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45976.793124189811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45976.793124189811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45976.793124189811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45976.793124189811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45976.793124189811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45976.793124189811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45976.793124189811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45976.793124189811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45976.793124189811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45976.793124189811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45976.793124189811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45976.793124189811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45976.793124189811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45976.793124189811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45976.793124189811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45976.793124189811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45976.793124189811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45976.793124189811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45976.793124189811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45976.793124189811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45976.793124189811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45976.793124189811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45976.793124189811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45976.793124189811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45976.793124189811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45976.793124189811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45976.793124189811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45976.793124189811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45976.793124189811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45976.793124189811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45976.793124189811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45976.793124189811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45976.793124189811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45976.793124189811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45976.793124189811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45976.793124189811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45976.793124189811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45976.793124189811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45976.793124189811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45976.793124189811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45976.793124189811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45976.793124189811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45976.793124189811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45976.793124189811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45976.793124189811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45976.793124189811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45976.793124189811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45976.793124189811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45976.793124189811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45976.793124189811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45976.793124189811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45976.793124189811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45976.793124189811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45976.793124189811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45976.793124189811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45976.793124189811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45976.793124189811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45976.793124189811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45976.793124189811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45976.793124189811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45976.793124189811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45976.793124189811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45976.793124189811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45976.793124189811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45976.793124189811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45976.793124189811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45976.793124189811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45976.793124189811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45976.793124189811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45976.793124189811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45976.793124189811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45976.793124189811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45976.793124189811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45976.793124189811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45976.793124189811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45976.793124189811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45976.793124189811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45976.793124189811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45976.793124189811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45976.793124189811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45976.793124189811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45976.793124189811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45976.793124189811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45976.793124189811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45976.793124189811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45976.793124189811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45976.793124189811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45976.793124189811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45976.793124189811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45976.793124189811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45976.793124189811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45976.793124189811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45976.793124189811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45976.793124189811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45976.793124189811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45976.793124189811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45976.793124189811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45976.793124189811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45976.793124189811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45976.793124189811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45976.793124189811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45976.793124189811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45976.793124189811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45976.793124189811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45976.793124189811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45976.793124189811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45976.793124189811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45976.793124189811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45976.793124189811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45976.793124189811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45976.793124189811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45976.793124189811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45976.793124189811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45976.793124189811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45976.793124189811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45976.793124189811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45976.793124189811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45976.793124189811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45976.793124189811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45976.793124189811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45976.793124189811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45976.793124189811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45976.793124189811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45976.793124189811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45976.793124189811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45976.793124189811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45976.793124189811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45976.793124189811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45976.793124189811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45976.793124189811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45976.793124189811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45976.793124189811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45976.793124189811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45976.793124189811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45976.793124189811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45976.793124189811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45976.793124189811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45976.793124189811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45976.793124189811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45976.793124189811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45976.793124189811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45976.793124189811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45976.793124189811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45976.793124189811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45976.793124189811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45976.793124189811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45976.793124189811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45976.793124189811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45976.793124189811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45976.793124189811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273.31240659721516</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0.34111006944294786</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0.20401516203855863</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0.1265846064852667</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5.0948032410815358E-2</v>
      </c>
      <c r="H6" s="96">
        <v>45976.727743055555</v>
      </c>
      <c r="I6" s="135" t="str">
        <f>IFERROR(VLOOKUP(D6,DB!A:F,6,0),"")</f>
        <v>SCECO</v>
      </c>
      <c r="J6" s="135" t="str">
        <f>IFERROR(VLOOKUP(D6,DB!A:G,7,0),"")</f>
        <v>Dead</v>
      </c>
      <c r="K6" s="98" t="s">
        <v>39120</v>
      </c>
      <c r="L6" s="92" t="str">
        <f>IFERROR(VLOOKUP(D6,DB!A:I,9,0),"")</f>
        <v>Latis</v>
      </c>
    </row>
    <row r="7" spans="1:16" ht="15" customHeight="1">
      <c r="A7" s="135"/>
      <c r="B7" s="135" t="str">
        <f>IFERROR(VLOOKUP(D7,DB!A:K,11,0),"")</f>
        <v/>
      </c>
      <c r="C7" s="94"/>
      <c r="D7" s="92"/>
      <c r="E7" s="95"/>
      <c r="F7" s="96"/>
      <c r="G7" s="97">
        <f ca="1">IFERROR(NOW()-F7,"")</f>
        <v>45976.793123958334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45976.793123958334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45976.793123958334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45976.793123958334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45976.793123958334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45976.793123958334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45976.793123958334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45976.793123958334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45976.793123958334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45976.793123958334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45976.793123958334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45976.793123958334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45976.793123958334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45976.793123958334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45976.793123958334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45976.793123958334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45976.793123958334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45976.793123958334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45976.793123958334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45976.793123958334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45976.793123958334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45976.793123958334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45976.793123958334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45976.793123958334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45976.793123958334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45976.793123958334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45976.793123958334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45976.793123958334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45976.793123958334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45976.793123958334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45976.793123958334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45976.793123958334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45976.793123958334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45976.793123958334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45976.793123958334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45976.793123958334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45976.793123958334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45976.793123958334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45976.793123958334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45976.793123958334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45976.793123958334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45976.793123958334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45976.793123958334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45976.793123958334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45976.793123958334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45976.793123958334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45976.793123958334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45976.793123958334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45976.793123958334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45976.793123958334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45976.793123958334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45976.793123958334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45976.793123958334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45976.793123958334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45976.793123958334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45976.793123958334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45976.793123958334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45976.793123958334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45976.793123958334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45976.793123958334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45976.793123958334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45976.793123958334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45976.793123958334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45976.793123958334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45976.793123958334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45976.793123958334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45976.793123958334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45976.793123958334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45976.793123958334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45976.793123958334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45976.793123958334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45976.793123958334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45976.793123958334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45976.793123958334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45976.793123958334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45976.793123958334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45976.793123958334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45976.793123958334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45976.793123958334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45976.793123958334</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84.96106400462304</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50.604246874994715</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28.132013078698947</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9" ca="1" si="2">IFERROR(NOW()-F6,"")</f>
        <v>45976.793124189811</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45976.793124189811</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2</v>
      </c>
      <c r="D8" s="124" t="s">
        <v>38268</v>
      </c>
      <c r="E8" s="124" t="s">
        <v>39021</v>
      </c>
      <c r="F8" s="124"/>
      <c r="G8" s="126">
        <f t="shared" ca="1" si="2"/>
        <v>45976.793124189811</v>
      </c>
      <c r="H8" s="158">
        <v>45976.54896990741</v>
      </c>
      <c r="I8" s="124" t="str">
        <f>IFERROR(VLOOKUP(D8,DB!A:F,6,0),"")</f>
        <v>SCECO</v>
      </c>
      <c r="J8" s="124" t="str">
        <f>IFERROR(VLOOKUP(D8,DB!A:G,7,0),"")</f>
        <v>Good</v>
      </c>
      <c r="K8" s="124" t="s">
        <v>39131</v>
      </c>
      <c r="L8" s="124" t="str">
        <f>IFERROR(VLOOKUP(D8,DB!A:I,9,0),"")</f>
        <v>Latis</v>
      </c>
    </row>
    <row r="9" spans="1:13">
      <c r="A9" s="124" t="s">
        <v>39129</v>
      </c>
      <c r="B9" s="124" t="str">
        <f>IFERROR(VLOOKUP(D9,DB!A:K,11,0),"")</f>
        <v>R5</v>
      </c>
      <c r="C9" s="124">
        <v>1</v>
      </c>
      <c r="D9" s="124" t="s">
        <v>33353</v>
      </c>
      <c r="E9" s="124" t="s">
        <v>39021</v>
      </c>
      <c r="F9" s="124"/>
      <c r="G9" s="126">
        <f t="shared" ca="1" si="2"/>
        <v>45976.793124189811</v>
      </c>
      <c r="H9" s="158">
        <v>45976.567210648151</v>
      </c>
      <c r="I9" s="124" t="str">
        <f>IFERROR(VLOOKUP(D9,DB!A:F,6,0),"")</f>
        <v>SCECO</v>
      </c>
      <c r="J9" s="124" t="str">
        <f>IFERROR(VLOOKUP(D9,DB!A:G,7,0),"")</f>
        <v>Weak</v>
      </c>
      <c r="K9" s="124" t="s">
        <v>39132</v>
      </c>
      <c r="L9" s="124" t="str">
        <f>IFERROR(VLOOKUP(D9,DB!A:I,9,0),"")</f>
        <v>Latis</v>
      </c>
    </row>
    <row r="10" spans="1:13">
      <c r="A10" s="124"/>
      <c r="B10" s="124" t="str">
        <f>IFERROR(VLOOKUP(D10,DB!A:K,11,0),"")</f>
        <v/>
      </c>
      <c r="C10" s="124"/>
      <c r="D10" s="124"/>
      <c r="E10" s="124"/>
      <c r="F10" s="124"/>
      <c r="G10" s="126">
        <f t="shared" ca="1" si="2"/>
        <v>45976.793124189811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45976.793124189811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45976.793124189811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45976.793124189811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45976.793124189811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45976.793124189811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45976.793124189811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45976.793124189811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45976.793124189811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45976.793124189811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45976.793124189811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45976.793124189811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45976.793124189811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45976.793124189811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45976.793124189811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45976.793124189811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45976.793124189811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45976.793124189811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45976.793124189811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45976.793124189811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45976.793124189811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45976.793124189811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45976.793124189811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45976.793124189811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45976.793124189811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45976.793124189811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45976.793124189811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45976.793124189811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45976.793124189811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45976.793124189811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45976.793124189811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45976.793124189811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45976.793124189811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45976.793124189811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45976.793124189811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45976.793124189811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45976.793124189811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45976.793124189811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45976.793124189811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45976.793124189811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45976.793124189811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45976.793124189811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45976.793124189811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45976.793124189811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45976.793124189811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45976.793124189811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45976.793124189811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45976.793124189811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45976.793124189811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45976.793124189811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45976.793124189811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45976.793124189811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45976.793124189811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45976.793124189811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45976.793124189811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45976.793124189811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45976.793124189811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45976.793124189811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45976.793124189811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45976.793124189811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45976.793124189811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45976.793124189811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45976.793124189811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45976.793124189811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45976.793124189811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45976.793124189811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45976.793124189811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45976.793124189811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45976.793124189811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45976.793124189811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45976.793124189811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45976.793124189811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45976.793124189811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45976.793124189811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45976.793124189811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45976.793124189811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45976.793124189811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45976.793124189811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45976.793124189811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45976.793124189811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45976.793124189811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45976.793124189811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45976.793124189811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45976.793124189811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45976.793124189811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45976.793124189811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45976.793124189811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45976.793124189811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45976.793124189811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45976.793124189811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45976.793124189811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45976.793124189811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45976.793124189811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45976.793124189811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45976.793124189811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45976.793124189811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45976.793124189811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45976.793124189811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45976.793124189811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45976.793124189811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45976.793124189811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45976.793124189811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45976.793124189811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45976.793124189811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45976.793124189811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45976.793124189811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45976.793124189811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45976.793124189811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45976.793124189811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45976.793124189811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45976.793124189811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45976.793124189811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45976.793124189811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45976.793124189811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45976.793124189811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45976.793124189811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45976.793124189811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45976.793124189811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45976.793124189811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45976.793124189811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45976.793124189811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45976.793124189811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45976.793124189811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45976.793124189811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45976.793124189811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45976.793124189811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45976.793124189811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45976.793124189811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45976.793124189811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45976.793124189811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45976.793124189811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45976.793124189811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45976.793124189811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45976.793124189811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45976.793124189811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45976.793124189811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45976.793124189811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45976.793124189811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45976.793124189811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45976.793124189811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45976.793124189811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45976.793124189811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45976.793124189811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45976.793124189811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45976.793124189811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45976.793124189811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45976.793124189811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45976.793124189811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45976.793124189811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45976.793124189811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45976.793124189811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45976.793124189811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45976.793124189811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45976.793124189811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45976.793124189811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45976.793124189811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45976.793124189811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45976.793124189811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45976.793124189811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45976.793124189811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45976.793124189811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45976.793124189811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45976.793124189811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45976.793124189811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45976.793124189811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45976.793124189811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45976.793124189811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45976.793124189811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45976.793124189811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45976.793124189811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45976.793124189811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45976.793124189811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45976.793124189811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45976.793124189811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45976.793124189811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45976.793124189811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45976.793124189811</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45976.793124189811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45976.793124189811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45976.793124189811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45976.793124189811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45976.793124189811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45976.793124189811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45976.793124189811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45976.793124189811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45976.793124189811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45976.793124189811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45976.793124189811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45976.793124189811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45976.793124189811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45976.793124189811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45976.793124189811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45976.793124189811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45976.793124189811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45976.793124189811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45976.793124189811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45976.793124189811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45976.793124189811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45976.793124189811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45976.793124189811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45976.793124189811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45976.793124189811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45976.793124189811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45976.793124189811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45976.793124189811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45976.793124189811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45976.793124189811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45976.793124189811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45976.793124189811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45976.793124189811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45976.793124189811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45976.793124189811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45976.793124189811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45976.793124189811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45976.793124189811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45976.793124189811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45976.793124189811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45976.793124189811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45976.793124189811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45976.793124189811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45976.793124189811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45976.793124189811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45976.793124189811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45976.793124189811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45976.793124189811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45976.793124189811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45976.793124189811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45976.793124189811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45976.793124189811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45976.793124189811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45976.793124189811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45976.793124189811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45976.793124189811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45976.793124189811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45976.793124189811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45976.793124189811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45976.793124189811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45976.793124189811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45976.793124189811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45976.793124189811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45976.793124189811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45976.793124189811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45976.793124189811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45976.793124189811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45976.793124189811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45976.793124189811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45976.793124189811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45976.793124189811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45976.793124189811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45976.793124189811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45976.793124189811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45976.793124189811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45976.793124189811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45976.793124189811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45976.793124189811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45976.793124189811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45976.793124189811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45976.793124189811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45976.793124189811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45976.793124189811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45976.793124189811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45976.793124189811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45976.793124189811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45976.793124189811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45976.793124189811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45976.793124189811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45976.793124189811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45976.793124189811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45976.793124189811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45976.793124189811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45976.793124189811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45976.793124189811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45976.793124189811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45976.793124189811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45976.793124189811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45976.793124189811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45976.793124189811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45976.793124189811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45976.793124189811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45976.793124189811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45976.793124189811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45976.793124189811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45976.793124189811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45976.793124189811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45976.793124189811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45976.793124189811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45976.793124189811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45976.793124189811</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2025-11-15T16:04:07Z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