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848" documentId="120_S{2AC9BD13-BADA-5192-A53E-5A8FF88502F6}" xr6:coauthVersionLast="47" xr6:coauthVersionMax="47" xr10:uidLastSave="{27BF7D90-D786-4562-B9AE-66DF1EA7951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<sst xmlns="http://schemas.openxmlformats.org/spreadsheetml/2006/main" count="180293" uniqueCount="39131">
  <si>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</si>
  <si>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</si>
  <si>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</si>
  <si>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</si>
  <si>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</si>
  <si>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</si>
  <si>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</si>
  <si>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</si>
  <si>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</si>
  <si>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</si>
  <si>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</si>
  <si>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</si>
  <si>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</si>
  <si>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</si>
  <si>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</si>
  <si>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</si>
  <si>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</si>
  <si>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</si>
  <si>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</si>
  <si>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</si>
  <si>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</si>
  <si>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</si>
  <si>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</si>
  <si>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</si>
  <si>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</si>
  <si>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</si>
  <si>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</si>
  <si>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</si>
  <si>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</si>
  <si>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</si>
  <si>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</si>
  <si>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</si>
  <si>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</si>
  <si>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</si>
  <si>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</si>
  <si>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</si>
  <si>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</si>
  <si>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</si>
  <si>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</si>
  <si>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</si>
  <si>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</si>
  <si>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</si>
  <si>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</si>
  <si>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</si>
  <si>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</si>
  <si>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</si>
  <si>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</si>
  <si>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</si>
  <si>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</si>
  <si>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</si>
  <si>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</si>
  <si>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</si>
  <si>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</si>
  <si>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</si>
  <si>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</si>
  <si>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</si>
  <si>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</si>
  <si>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</si>
  <si>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</si>
  <si>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</si>
  <si>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</si>
  <si>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</si>
  <si>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</si>
  <si>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</si>
  <si>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</si>
  <si>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</si>
  <si>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</si>
  <si>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</si>
  <si>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</si>
  <si>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</si>
  <si>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</si>
  <si>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</si>
  <si>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</si>
  <si>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</si>
  <si>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</si>
  <si>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</si>
  <si>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</si>
  <si>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</si>
  <si>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</si>
  <si>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</si>
  <si>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</si>
  <si>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</si>
  <si>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</si>
  <si>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</si>
  <si>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</si>
  <si>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</si>
  <si>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</si>
  <si>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</si>
  <si>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</si>
  <si>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</si>
  <si>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</si>
  <si>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</si>
  <si>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</si>
  <si>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</si>
  <si>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</si>
  <si>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</si>
  <si>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</si>
  <si>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</si>
  <si>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</si>
  <si>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</si>
  <si>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</si>
  <si>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</si>
  <si>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</si>
  <si>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</si>
  <si>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</si>
  <si>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</si>
  <si>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</si>
  <si>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</si>
  <si>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</si>
  <si>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</si>
  <si>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</si>
  <si>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</si>
  <si>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</si>
  <si>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</si>
  <si>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</si>
  <si>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</si>
  <si>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</si>
  <si>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</si>
  <si>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</si>
  <si>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</si>
  <si>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</si>
  <si>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</si>
  <si>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</si>
  <si>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</si>
  <si>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</si>
  <si>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</si>
  <si>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</si>
  <si>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</si>
  <si>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</si>
  <si>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</si>
  <si>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</si>
  <si>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</si>
  <si>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</si>
  <si>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</si>
  <si>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</si>
  <si>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</si>
  <si>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</si>
  <si>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</si>
  <si>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</si>
  <si>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</si>
  <si>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</si>
  <si>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</si>
  <si>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</si>
  <si>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</si>
  <si>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</si>
  <si>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</si>
  <si>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</si>
  <si>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</si>
  <si>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</si>
  <si>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</si>
  <si>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</si>
  <si>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</si>
  <si>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</si>
  <si>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</si>
  <si>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</si>
  <si>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</si>
  <si>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</si>
  <si>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</si>
  <si>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</si>
  <si>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</si>
  <si>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</si>
  <si>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</si>
  <si>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</si>
  <si>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</si>
  <si>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</si>
  <si>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</si>
  <si>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</si>
  <si>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</si>
  <si>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</si>
  <si>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</si>
  <si>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</si>
  <si>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</si>
  <si>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</si>
  <si>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</si>
  <si>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</si>
  <si>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</si>
  <si>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</si>
  <si>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</si>
  <si>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</si>
  <si>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</si>
  <si>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</si>
  <si>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</si>
  <si>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</si>
  <si>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</si>
  <si>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</si>
  <si>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</si>
  <si>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</si>
  <si>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</si>
  <si>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</si>
  <si>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</si>
  <si>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</si>
  <si>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</si>
  <si>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</si>
  <si>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</si>
  <si>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</si>
  <si>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</si>
  <si>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</si>
  <si>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</si>
  <si>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</si>
  <si>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</si>
  <si>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</si>
  <si>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</si>
  <si>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</si>
  <si>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</si>
  <si>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</si>
  <si>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</si>
  <si>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</si>
  <si>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</si>
  <si>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</si>
  <si>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</si>
  <si>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</si>
  <si>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</si>
  <si>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</si>
  <si>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</si>
  <si>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</si>
  <si>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</si>
  <si>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</si>
  <si>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</si>
  <si>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</si>
  <si>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</si>
  <si>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</si>
  <si>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</si>
  <si>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</si>
  <si>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</si>
  <si>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</si>
  <si>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</si>
  <si>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</si>
  <si>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</si>
  <si>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</si>
  <si>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</si>
  <si>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</si>
  <si>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</si>
  <si>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</si>
  <si>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</si>
  <si>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</si>
  <si>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</si>
  <si>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</si>
  <si>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</si>
  <si>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</si>
  <si>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</si>
  <si>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</si>
  <si>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</si>
  <si>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</si>
  <si>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</si>
  <si>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</si>
  <si>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</si>
  <si>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</si>
  <si>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</si>
  <si>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</si>
  <si>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</si>
  <si>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</si>
  <si>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</si>
  <si>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</si>
  <si>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</si>
  <si>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</si>
  <si>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</si>
  <si>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</si>
  <si>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</si>
  <si>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</si>
  <si>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</si>
  <si>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</si>
  <si>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</si>
  <si>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</si>
  <si>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</si>
  <si>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</si>
  <si>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</si>
  <si>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</si>
  <si>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</si>
  <si>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</si>
  <si>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</si>
  <si>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</si>
  <si>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</si>
  <si>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</si>
  <si>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</si>
  <si>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</si>
  <si>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</si>
  <si>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</si>
  <si>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</si>
  <si>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</si>
  <si>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</si>
  <si>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</si>
  <si>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</si>
  <si>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</si>
  <si>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</si>
  <si>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</si>
  <si>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</si>
  <si>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</si>
  <si>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</si>
  <si>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</si>
  <si>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</si>
  <si>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</si>
  <si>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</si>
  <si>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</si>
  <si>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</si>
  <si>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</si>
  <si>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</si>
  <si>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</si>
  <si>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</si>
  <si>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</si>
  <si>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</si>
  <si>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</si>
  <si>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</si>
  <si>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</si>
  <si>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</si>
  <si>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</si>
  <si>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</si>
  <si>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</si>
  <si>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</si>
  <si>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</si>
  <si>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</si>
  <si>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</si>
  <si>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</si>
  <si>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</si>
  <si>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</si>
  <si>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</si>
  <si>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</si>
  <si>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</si>
  <si>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</si>
  <si>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</si>
  <si>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</si>
  <si>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</si>
  <si>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</si>
  <si>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</si>
  <si>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</si>
  <si>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</si>
  <si>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</si>
  <si>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</si>
  <si>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</si>
  <si>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</si>
  <si>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</si>
  <si>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</si>
  <si>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</si>
  <si>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</si>
  <si>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</si>
  <si>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</si>
  <si>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</si>
  <si>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</si>
  <si>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</si>
  <si>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</si>
  <si>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</si>
  <si>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</si>
  <si>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</si>
  <si>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</si>
  <si>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</si>
  <si>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</si>
  <si>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</si>
  <si>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</si>
  <si>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</si>
  <si>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</si>
  <si>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</si>
  <si>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</si>
  <si>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</si>
  <si>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</si>
  <si>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</si>
  <si>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</si>
  <si>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</si>
  <si>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</si>
  <si>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</si>
  <si>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</si>
  <si>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</si>
  <si>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</si>
  <si>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</si>
  <si>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</si>
  <si>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</si>
  <si>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</si>
  <si>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</si>
  <si>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</si>
  <si>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</si>
  <si>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</si>
  <si>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</si>
  <si>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</si>
  <si>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</si>
  <si>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</si>
  <si>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</si>
  <si>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</si>
  <si>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</si>
  <si>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</si>
  <si>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</si>
  <si>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</si>
  <si>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</si>
  <si>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</si>
  <si>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</si>
  <si>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</si>
  <si>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</si>
  <si>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</si>
  <si>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</si>
  <si>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</si>
  <si>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</si>
  <si>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</si>
  <si>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</si>
  <si>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</si>
  <si>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</si>
  <si>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</si>
  <si>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</si>
  <si>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</si>
  <si>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</si>
  <si>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</si>
  <si>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</si>
  <si>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</si>
  <si>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</si>
  <si>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</si>
  <si>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</si>
  <si>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</si>
  <si>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</si>
  <si>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</si>
  <si>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</si>
  <si>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</si>
  <si>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</si>
  <si>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</si>
  <si>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</si>
  <si>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</si>
  <si>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</si>
  <si>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</si>
  <si>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</si>
  <si>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</si>
  <si>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</si>
  <si>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</si>
  <si>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</si>
  <si>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</si>
  <si>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</si>
  <si>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</si>
  <si>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</si>
  <si>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</si>
  <si>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</si>
  <si>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</si>
  <si>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</si>
  <si>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</si>
  <si>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</si>
  <si>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</si>
  <si>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</si>
  <si>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</si>
  <si>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</si>
  <si>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</si>
  <si>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</si>
  <si>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</si>
  <si>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</si>
  <si>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</si>
  <si>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</si>
  <si>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</si>
  <si>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</si>
  <si>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</si>
  <si>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</si>
  <si>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</si>
  <si>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</si>
  <si>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</si>
  <si>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</si>
  <si>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</si>
  <si>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</si>
  <si>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</si>
  <si>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</si>
  <si>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</si>
  <si>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</si>
  <si>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</si>
  <si>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</si>
  <si>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</si>
  <si>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</si>
  <si>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</si>
  <si>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</si>
  <si>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</si>
  <si>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</si>
  <si>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</si>
  <si>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</si>
  <si>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</si>
  <si>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</si>
  <si>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</si>
  <si>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</si>
  <si>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</si>
  <si>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</si>
  <si>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</si>
  <si>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</si>
  <si>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</si>
  <si>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</si>
  <si>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</si>
  <si>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</si>
  <si>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</si>
  <si>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</si>
  <si>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</si>
  <si>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</si>
  <si>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</si>
  <si>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</si>
  <si>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</si>
  <si>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</si>
  <si>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</si>
  <si>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</si>
  <si>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</si>
  <si>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</si>
  <si>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</si>
  <si>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</si>
  <si>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</si>
  <si>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</si>
  <si>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</si>
  <si>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</si>
  <si>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</si>
  <si>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</si>
  <si>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</si>
  <si>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</si>
  <si>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</si>
  <si>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</si>
  <si>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</si>
  <si>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</si>
  <si>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</si>
  <si>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</si>
  <si>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</si>
  <si>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</si>
  <si>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</si>
  <si>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</si>
  <si>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</si>
  <si>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</si>
  <si>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</si>
  <si>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</si>
  <si>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</si>
  <si>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</si>
  <si>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</si>
  <si>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</si>
  <si>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</si>
  <si>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</si>
  <si>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</si>
  <si>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</si>
  <si>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</si>
  <si>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</si>
  <si>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</si>
  <si>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</si>
  <si>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</si>
  <si>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</si>
  <si>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</si>
  <si>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</si>
  <si>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</si>
  <si>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</si>
  <si>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</si>
  <si>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</si>
  <si>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</si>
  <si>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</si>
  <si>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</si>
  <si>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</si>
  <si>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</si>
  <si>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</si>
  <si>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</si>
  <si>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</si>
  <si>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</si>
  <si>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</si>
  <si>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</si>
  <si>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</si>
  <si>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</si>
  <si>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</si>
  <si>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</si>
  <si>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</si>
  <si>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</si>
  <si>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</si>
  <si>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</si>
  <si>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</si>
  <si>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</si>
  <si>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</si>
  <si>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</si>
  <si>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</si>
  <si>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</si>
  <si>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</si>
  <si>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</si>
  <si>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</si>
  <si>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</si>
  <si>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</si>
  <si>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</si>
  <si>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</si>
  <si>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</si>
  <si>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</si>
  <si>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</si>
  <si>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</si>
  <si>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</si>
  <si>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</si>
  <si>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</si>
  <si>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</si>
  <si>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</si>
  <si>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</si>
  <si>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</si>
  <si>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</si>
  <si>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</si>
  <si>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</si>
  <si>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</si>
  <si>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</si>
  <si>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</si>
  <si>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</si>
  <si>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</si>
  <si>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</si>
  <si>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</si>
  <si>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</si>
  <si>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</si>
  <si>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</si>
  <si>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</si>
  <si>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</si>
  <si>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</si>
  <si>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</si>
  <si>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</si>
  <si>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</si>
  <si>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</si>
  <si>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</si>
  <si>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</si>
  <si>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</si>
  <si>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</si>
  <si>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</si>
  <si>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</si>
  <si>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</si>
  <si>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</si>
  <si>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</si>
  <si>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</si>
  <si>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</si>
  <si>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</si>
  <si>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</si>
  <si>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</si>
  <si>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</si>
  <si>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</si>
  <si>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</si>
  <si>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</si>
  <si>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</si>
  <si>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</si>
  <si>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</si>
  <si>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</si>
  <si>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</si>
  <si>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</si>
  <si>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</si>
  <si>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</si>
  <si>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</si>
  <si>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</si>
  <si>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</si>
  <si>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</si>
  <si>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</si>
  <si>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</si>
  <si>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</si>
  <si>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</si>
  <si>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</si>
  <si>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</si>
  <si>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</si>
  <si>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</si>
  <si>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</si>
  <si>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</si>
  <si>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</si>
  <si>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</si>
  <si>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</si>
  <si>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</si>
  <si>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</si>
  <si>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</si>
  <si>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</si>
  <si>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</si>
  <si>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</si>
  <si>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</si>
  <si>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</si>
  <si>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</si>
  <si>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</si>
  <si>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</si>
  <si>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</si>
  <si>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</si>
  <si>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</si>
  <si>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</si>
  <si>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</si>
  <si>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</si>
  <si>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</si>
  <si>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</si>
  <si>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</si>
  <si>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</si>
  <si>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</si>
  <si>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</si>
  <si>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</si>
  <si>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</si>
  <si>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</si>
  <si>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</si>
  <si>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</si>
  <si>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</si>
  <si>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</si>
  <si>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</si>
  <si>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</si>
  <si>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</si>
  <si>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</si>
  <si>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</si>
  <si>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</si>
  <si>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</si>
  <si>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</si>
  <si>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</si>
  <si>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</si>
  <si>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</si>
  <si>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</si>
  <si>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</si>
  <si>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</si>
  <si>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</si>
  <si>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</si>
  <si>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</si>
  <si>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</si>
  <si>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</si>
  <si>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</si>
  <si>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</si>
  <si>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</si>
  <si>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</si>
  <si>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</si>
  <si>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</si>
  <si>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</si>
  <si>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</si>
  <si>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</si>
  <si>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</si>
  <si>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</si>
  <si>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</si>
  <si>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</si>
  <si>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</si>
  <si>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</si>
  <si>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</si>
  <si>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</si>
  <si>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</si>
  <si>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</si>
  <si>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</si>
  <si>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</si>
  <si>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</si>
  <si>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</si>
  <si>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</si>
  <si>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</si>
  <si>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</si>
  <si>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</si>
  <si>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</si>
  <si>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</si>
  <si>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</si>
  <si>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</si>
  <si>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</si>
  <si>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</si>
  <si>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</si>
  <si>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</si>
  <si>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</si>
  <si>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</si>
  <si>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</si>
  <si>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</si>
  <si>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</si>
  <si>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</si>
  <si>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</si>
  <si>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</si>
  <si>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</si>
  <si>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</si>
  <si>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</si>
  <si>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</si>
  <si>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</si>
  <si>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</si>
  <si>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</si>
  <si>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</si>
  <si>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</si>
  <si>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</si>
  <si>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</si>
  <si>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</si>
  <si>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</si>
  <si>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</si>
  <si>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</si>
  <si>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</si>
  <si>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</si>
  <si>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</si>
  <si>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</si>
  <si>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</si>
  <si>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</si>
  <si>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</si>
  <si>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</si>
  <si>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</si>
  <si>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</si>
  <si>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</si>
  <si>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</si>
  <si>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</si>
  <si>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</si>
  <si>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</si>
  <si>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</si>
  <si>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</si>
  <si>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</si>
  <si>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</si>
  <si>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</si>
  <si>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</si>
  <si>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</si>
  <si>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</si>
  <si>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</si>
  <si>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</si>
  <si>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</si>
  <si>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</si>
  <si>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</si>
  <si>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</si>
  <si>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</si>
  <si>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</si>
  <si>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</si>
  <si>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</si>
  <si>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</si>
  <si>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</si>
  <si>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</si>
  <si>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</si>
  <si>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</si>
  <si>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</si>
  <si>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</si>
  <si>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</si>
  <si>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</si>
  <si>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</si>
  <si>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</si>
  <si>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</si>
  <si>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</si>
  <si>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</si>
  <si>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</si>
  <si>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</si>
  <si>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</si>
  <si>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</si>
  <si>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</si>
  <si>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</si>
  <si>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</si>
  <si>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</si>
  <si>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</si>
  <si>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</si>
  <si>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</si>
  <si>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</si>
  <si>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</si>
  <si>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</si>
  <si>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</si>
  <si>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</si>
  <si>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</si>
  <si>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</si>
  <si>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</si>
  <si>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</si>
  <si>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</si>
  <si>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</si>
  <si>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</si>
  <si>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</si>
  <si>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</si>
  <si>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</si>
  <si>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</si>
  <si>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</si>
  <si>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</si>
  <si>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</si>
  <si>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</si>
  <si>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</si>
  <si>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</si>
  <si>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</si>
  <si>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</si>
  <si>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</si>
  <si>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</si>
  <si>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</si>
  <si>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</si>
  <si>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</si>
  <si>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</si>
  <si>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</si>
  <si>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</si>
  <si>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</si>
  <si>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</si>
  <si>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</si>
  <si>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</si>
  <si>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</si>
  <si>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</si>
  <si>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</si>
  <si>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</si>
  <si>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</si>
  <si>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</si>
  <si>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</si>
  <si>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</si>
  <si>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</si>
  <si>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</si>
  <si>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</si>
  <si>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</si>
  <si>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</si>
  <si>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</si>
  <si>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</si>
  <si>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</si>
  <si>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</si>
  <si>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</si>
  <si>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</si>
  <si>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</si>
  <si>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</si>
  <si>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</si>
  <si>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</si>
  <si>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</si>
  <si>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</si>
  <si>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</si>
  <si>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</si>
  <si>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</si>
  <si>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</si>
  <si>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</si>
  <si>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</si>
  <si>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</si>
  <si>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</si>
  <si>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</si>
  <si>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</si>
  <si>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</si>
  <si>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</si>
  <si>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</si>
  <si>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</si>
  <si>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</si>
  <si>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</si>
  <si>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</si>
  <si>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</si>
  <si>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</si>
  <si>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</si>
  <si>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</si>
  <si>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</si>
  <si>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</si>
  <si>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</si>
  <si>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</si>
  <si>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</si>
  <si>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</si>
  <si>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</si>
  <si>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</si>
  <si>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</si>
  <si>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</si>
  <si>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</si>
  <si>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</si>
  <si>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</si>
  <si>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</si>
  <si>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</si>
  <si>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</si>
  <si>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</si>
  <si>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</si>
  <si>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</si>
  <si>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</si>
  <si>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</si>
  <si>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</si>
  <si>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</si>
  <si>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</si>
  <si>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</si>
  <si>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</si>
  <si>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</si>
  <si>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</si>
  <si>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</si>
  <si>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</si>
  <si>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</si>
  <si>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</si>
  <si>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</si>
  <si>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</si>
  <si>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</si>
  <si>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</si>
  <si>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</si>
  <si>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</si>
  <si>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</si>
  <si>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</si>
  <si>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</si>
  <si>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</si>
  <si>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</si>
  <si>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</si>
  <si>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</si>
  <si>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</si>
  <si>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</si>
  <si>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</si>
  <si>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</si>
  <si>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</si>
  <si>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</si>
  <si>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</si>
  <si>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</si>
  <si>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</si>
  <si>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</si>
  <si>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</si>
  <si>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</si>
  <si>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</si>
  <si>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</si>
  <si>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</si>
  <si>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</si>
  <si>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</si>
  <si>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</si>
  <si>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</si>
  <si>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</si>
  <si>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</si>
  <si>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</si>
  <si>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</si>
  <si>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</si>
  <si>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</si>
  <si>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</si>
  <si>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</si>
  <si>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</si>
  <si>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</si>
  <si>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</si>
  <si>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</si>
  <si>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</si>
  <si>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</si>
  <si>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</si>
  <si>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</si>
  <si>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</si>
  <si>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</si>
  <si>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</si>
  <si>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</si>
  <si>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</si>
  <si>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</si>
  <si>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</si>
  <si>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</si>
  <si>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</si>
  <si>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</si>
  <si>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</si>
  <si>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</si>
  <si>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</si>
  <si>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</si>
  <si>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</si>
  <si>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</si>
  <si>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</si>
  <si>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</si>
  <si>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</si>
  <si>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</si>
  <si>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</si>
  <si>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</si>
  <si>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</si>
  <si>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</si>
  <si>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</si>
  <si>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</si>
  <si>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</si>
  <si>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</si>
  <si>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</si>
  <si>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</si>
  <si>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</si>
  <si>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</si>
  <si>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</si>
  <si>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</si>
  <si>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</si>
  <si>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</si>
  <si>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</si>
  <si>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</si>
  <si>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</si>
  <si>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</si>
  <si>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</si>
  <si>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</si>
  <si>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</si>
  <si>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</si>
  <si>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</si>
  <si>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</si>
  <si>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</si>
  <si>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</si>
  <si>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</si>
  <si>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</si>
  <si>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</si>
  <si>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</si>
  <si>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</si>
  <si>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</si>
  <si>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</si>
  <si>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</si>
  <si>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</si>
  <si>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</si>
  <si>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</si>
  <si>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</si>
  <si>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</si>
  <si>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</si>
  <si>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</si>
  <si>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</si>
  <si>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</si>
  <si>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</si>
  <si>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</si>
  <si>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</si>
  <si>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</si>
  <si>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</si>
  <si>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</si>
  <si>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</si>
  <si>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</si>
  <si>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</si>
  <si>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</si>
  <si>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</si>
  <si>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</si>
  <si>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</si>
  <si>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</si>
  <si>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</si>
  <si>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</si>
  <si>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</si>
  <si>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</si>
  <si>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</si>
  <si>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</si>
  <si>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</si>
  <si>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</si>
  <si>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</si>
  <si>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</si>
  <si>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</si>
  <si>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</si>
  <si>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</si>
  <si>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</si>
  <si>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</si>
  <si>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</si>
  <si>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</si>
  <si>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</si>
  <si>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</si>
  <si>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</si>
  <si>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</si>
  <si>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</si>
  <si>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</si>
  <si>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</si>
  <si>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</si>
  <si>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</si>
  <si>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</si>
  <si>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</si>
  <si>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</si>
  <si>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</si>
  <si>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</si>
  <si>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</si>
  <si>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</si>
  <si>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</si>
  <si>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</si>
  <si>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</si>
  <si>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</si>
  <si>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</si>
  <si>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</si>
  <si>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</si>
  <si>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</si>
  <si>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</si>
  <si>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</si>
  <si>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</si>
  <si>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</si>
  <si>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</si>
  <si>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</si>
  <si>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</si>
  <si>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</si>
  <si>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</si>
  <si>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</si>
  <si>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</si>
  <si>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</si>
  <si>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</si>
  <si>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</si>
  <si>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</si>
  <si>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</si>
  <si>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</si>
  <si>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</si>
  <si>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</si>
  <si>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</si>
  <si>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</si>
  <si>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</si>
  <si>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</si>
  <si>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</si>
  <si>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</si>
  <si>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</si>
  <si>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</si>
  <si>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</si>
  <si>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</si>
  <si>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</si>
  <si>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</si>
  <si>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</si>
  <si>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</si>
  <si>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</si>
  <si>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</si>
  <si>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</si>
  <si>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</si>
  <si>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</si>
  <si>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</si>
  <si>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</si>
  <si>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</si>
  <si>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</si>
  <si>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</si>
  <si>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</si>
  <si>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</si>
  <si>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</si>
  <si>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</si>
  <si>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</si>
  <si>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</si>
  <si>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</si>
  <si>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</si>
  <si>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</si>
  <si>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</si>
  <si>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</si>
  <si>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</si>
  <si>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</si>
  <si>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</si>
  <si>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</si>
  <si>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</si>
  <si>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</si>
  <si>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</si>
  <si>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</si>
  <si>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</si>
  <si>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</si>
  <si>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</si>
  <si>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</si>
  <si>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</si>
  <si>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</si>
  <si>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</si>
  <si>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</si>
  <si>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</si>
  <si>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</si>
  <si>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</si>
  <si>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</si>
  <si>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</si>
  <si>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</si>
  <si>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</si>
  <si>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</si>
  <si>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</si>
  <si>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</si>
  <si>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</si>
  <si>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</si>
  <si>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</si>
  <si>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</si>
  <si>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</si>
  <si>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</si>
  <si>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</si>
  <si>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</si>
  <si>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</si>
  <si>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</si>
  <si>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</si>
  <si>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</si>
  <si>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</si>
  <si>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</si>
  <si>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</si>
  <si>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</si>
  <si>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</si>
  <si>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</si>
  <si>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</si>
  <si>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</si>
  <si>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</si>
  <si>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</si>
  <si>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</si>
  <si>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</si>
  <si>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</si>
  <si>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</si>
  <si>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</si>
  <si>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</si>
  <si>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</si>
  <si>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</si>
  <si>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</si>
  <si>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</si>
  <si>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</si>
  <si>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</si>
  <si>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</si>
  <si>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</si>
  <si>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</si>
  <si>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</si>
  <si>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</si>
  <si>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</si>
  <si>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</si>
  <si>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</si>
  <si>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</si>
  <si>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</si>
  <si>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</si>
  <si>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</si>
  <si>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</si>
  <si>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</si>
  <si>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</si>
  <si>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</si>
  <si>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</si>
  <si>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</si>
  <si>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</si>
  <si>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</si>
  <si>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</si>
  <si>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</si>
  <si>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</si>
  <si>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</si>
  <si>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</si>
  <si>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</si>
  <si>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</si>
  <si>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</si>
  <si>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</si>
  <si>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</si>
  <si>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</si>
  <si>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</si>
  <si>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</si>
  <si>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</si>
  <si>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</si>
  <si>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</si>
  <si>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</si>
  <si>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</si>
  <si>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</si>
  <si>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</si>
  <si>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</si>
  <si>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</si>
  <si>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</si>
  <si>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</si>
  <si>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</si>
  <si>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</si>
  <si>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</si>
  <si>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</si>
  <si>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</si>
  <si>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</si>
  <si>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</si>
  <si>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</si>
  <si>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</si>
  <si>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</si>
  <si>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</si>
  <si>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</si>
  <si>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</si>
  <si>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</si>
  <si>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</si>
  <si>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</si>
  <si>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</si>
  <si>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</si>
  <si>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</si>
  <si>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</si>
  <si>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</si>
  <si>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</si>
  <si>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</si>
  <si>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</si>
  <si>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</si>
  <si>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</si>
  <si>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</si>
  <si>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</si>
  <si>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</si>
  <si>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</si>
  <si>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</si>
  <si>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</si>
  <si>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</si>
  <si>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</si>
  <si>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</si>
  <si>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</si>
  <si>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</si>
  <si>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</si>
  <si>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</si>
  <si>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</si>
  <si>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</si>
  <si>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</si>
  <si>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</si>
  <si>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</si>
  <si>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</si>
  <si>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</si>
  <si>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</si>
  <si>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</si>
  <si>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</si>
  <si>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</si>
  <si>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</si>
  <si>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</si>
  <si>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</si>
  <si>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</si>
  <si>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</si>
  <si>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</si>
  <si>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</si>
  <si>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</si>
  <si>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</si>
  <si>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</si>
  <si>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</si>
  <si>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</si>
  <si>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</si>
  <si>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</si>
  <si>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</si>
  <si>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</si>
  <si>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</si>
  <si>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</si>
  <si>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</si>
  <si>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</si>
  <si>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</si>
  <si>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</si>
  <si>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</si>
  <si>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</si>
  <si>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</si>
  <si>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</si>
  <si>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</si>
  <si>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</si>
  <si>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</si>
  <si>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</si>
  <si>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</si>
  <si>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</si>
  <si>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</si>
  <si>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</si>
  <si>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</si>
  <si>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</si>
  <si>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</si>
  <si>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</si>
  <si>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</si>
  <si>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</si>
  <si>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</si>
  <si>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</si>
  <si>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</si>
  <si>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</si>
  <si>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</si>
  <si>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</si>
  <si>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</si>
  <si>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</si>
  <si>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</si>
  <si>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</si>
  <si>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</si>
  <si>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</si>
  <si>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</si>
  <si>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</si>
  <si>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</si>
  <si>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</si>
  <si>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</si>
  <si>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</si>
  <si>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</si>
  <si>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</si>
  <si>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</si>
  <si>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</si>
  <si>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</si>
  <si>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</si>
  <si>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</si>
  <si>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</si>
  <si>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</si>
  <si>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</si>
  <si>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</si>
  <si>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</si>
  <si>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</si>
  <si>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</si>
  <si>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</si>
  <si>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</si>
  <si>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</si>
  <si>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</si>
  <si>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</si>
  <si>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</si>
  <si>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</si>
  <si>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</si>
  <si>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</si>
  <si>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</si>
  <si>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</si>
  <si>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</si>
  <si>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</si>
  <si>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</si>
  <si>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</si>
  <si>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</si>
  <si>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</si>
  <si>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</si>
  <si>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</si>
  <si>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</si>
  <si>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</si>
  <si>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</si>
  <si>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</si>
  <si>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</si>
  <si>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</si>
  <si>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</si>
  <si>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</si>
  <si>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</si>
  <si>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</si>
  <si>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</si>
  <si>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</si>
  <si>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</si>
  <si>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</si>
  <si>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</si>
  <si>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</si>
  <si>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</si>
  <si>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</si>
  <si>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</si>
  <si>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</si>
  <si>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</si>
  <si>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</si>
  <si>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</si>
  <si>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</si>
  <si>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</si>
  <si>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</si>
  <si>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</si>
  <si>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</si>
  <si>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</si>
  <si>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</si>
  <si>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</si>
  <si>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</si>
  <si>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</si>
  <si>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</si>
  <si>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</si>
  <si>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</si>
  <si>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</si>
  <si>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</si>
  <si>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</si>
  <si>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</si>
  <si>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</si>
  <si>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</si>
  <si>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</si>
  <si>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</si>
  <si>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</si>
  <si>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</si>
  <si>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</si>
  <si>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</si>
  <si>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</si>
  <si>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</si>
  <si>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</si>
  <si>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</si>
  <si>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</si>
  <si>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</si>
  <si>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</si>
  <si>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</si>
  <si>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</si>
  <si>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</si>
  <si>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</si>
  <si>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</si>
  <si>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</si>
  <si>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</si>
  <si>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</si>
  <si>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</si>
  <si>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</si>
  <si>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</si>
  <si>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</si>
  <si>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</si>
  <si>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</si>
  <si>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</si>
  <si>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</si>
  <si>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</si>
  <si>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</si>
  <si>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</si>
  <si>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</si>
  <si>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</si>
  <si>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</si>
  <si>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</si>
  <si>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</si>
  <si>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</si>
  <si>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</si>
  <si>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</si>
  <si>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</si>
  <si>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</si>
  <si>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</si>
  <si>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</si>
  <si>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</si>
  <si>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</si>
  <si>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</si>
  <si>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</si>
  <si>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</si>
  <si>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</si>
  <si>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</si>
  <si>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</si>
  <si>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</si>
  <si>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</si>
  <si>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</si>
  <si>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</si>
  <si>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</si>
  <si>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</si>
  <si>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</si>
  <si>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</si>
  <si>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</si>
  <si>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</si>
  <si>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</si>
  <si>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</si>
  <si>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</si>
  <si>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</si>
  <si>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</si>
  <si>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</si>
  <si>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</si>
  <si>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</si>
  <si>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</si>
  <si>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</si>
  <si>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</si>
  <si>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</si>
  <si>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</si>
  <si>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</si>
  <si>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</si>
  <si>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</si>
  <si>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</si>
  <si>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</si>
  <si>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</si>
  <si>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</si>
  <si>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</si>
  <si>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</si>
  <si>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</si>
  <si>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</si>
  <si>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</si>
  <si>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</si>
  <si>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</si>
  <si>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</si>
  <si>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</si>
  <si>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</si>
  <si>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</si>
  <si>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</si>
  <si>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</si>
  <si>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</si>
  <si>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</si>
  <si>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</si>
  <si>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</si>
  <si>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</si>
  <si>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</si>
  <si>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</si>
  <si>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</si>
  <si>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</si>
  <si>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</si>
  <si>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</si>
  <si>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</si>
  <si>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</si>
  <si>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</si>
  <si>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</si>
  <si>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</si>
  <si>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</si>
  <si>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</si>
  <si>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</si>
  <si>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</si>
  <si>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</si>
  <si>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</si>
  <si>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</si>
  <si>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</si>
  <si>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</si>
  <si>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</si>
  <si>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</si>
  <si>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</si>
  <si>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</si>
  <si>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</si>
  <si>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</si>
  <si>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</si>
  <si>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</si>
  <si>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</si>
  <si>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</si>
  <si>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</si>
  <si>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</si>
  <si>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</si>
  <si>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</si>
  <si>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</si>
  <si>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</si>
  <si>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</si>
  <si>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</si>
  <si>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</si>
  <si>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</si>
  <si>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</si>
  <si>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</si>
  <si>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</si>
  <si>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</si>
  <si>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</si>
  <si>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</si>
  <si>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</si>
  <si>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</si>
  <si>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</si>
  <si>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</si>
  <si>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</si>
  <si>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</si>
  <si>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</si>
  <si>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</si>
  <si>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</si>
  <si>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</si>
  <si>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</si>
  <si>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</si>
  <si>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</si>
  <si>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</si>
  <si>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</si>
  <si>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</si>
  <si>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</si>
  <si>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</si>
  <si>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</si>
  <si>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</si>
  <si>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</si>
  <si>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</si>
  <si>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</si>
  <si>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</si>
  <si>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</si>
  <si>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</si>
  <si>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</si>
  <si>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</si>
  <si>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</si>
  <si>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</si>
  <si>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</si>
  <si>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</si>
  <si>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</si>
  <si>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</si>
  <si>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</si>
  <si>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</si>
  <si>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</si>
  <si>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</si>
  <si>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</si>
  <si>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</si>
  <si>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</si>
  <si>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</si>
  <si>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</si>
  <si>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</si>
  <si>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</si>
  <si>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</si>
  <si>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</si>
  <si>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</si>
  <si>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</si>
  <si>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</si>
  <si>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</si>
  <si>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</si>
  <si>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</si>
  <si>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</si>
  <si>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</si>
  <si>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</si>
  <si>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</si>
  <si>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</si>
  <si>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</si>
  <si>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</si>
  <si>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</si>
  <si>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</si>
  <si>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</si>
  <si>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</si>
  <si>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</si>
  <si>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</si>
  <si>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</si>
  <si>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</si>
  <si>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</si>
  <si>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</si>
  <si>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</si>
  <si>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</si>
  <si>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</si>
  <si>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</si>
  <si>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</si>
  <si>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</si>
  <si>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</si>
  <si>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</si>
  <si>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</si>
  <si>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</si>
  <si>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</si>
  <si>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</si>
  <si>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</si>
  <si>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</si>
  <si>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</si>
  <si>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</si>
  <si>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</si>
  <si>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</si>
  <si>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</si>
  <si>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</si>
  <si>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</si>
  <si>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</si>
  <si>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</si>
  <si>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</si>
  <si>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</si>
  <si>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</si>
  <si>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</si>
  <si>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</si>
  <si>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</si>
  <si>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</si>
  <si>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</si>
  <si>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</si>
  <si>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</si>
  <si>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</si>
  <si>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</si>
  <si>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</si>
  <si>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</si>
  <si>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</si>
  <si>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</si>
  <si>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</si>
  <si>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</si>
  <si>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</si>
  <si>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</si>
  <si>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</si>
  <si>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</si>
  <si>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</si>
  <si>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</si>
  <si>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</si>
  <si>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</si>
  <si>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</si>
  <si>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</si>
  <si>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</si>
  <si>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</si>
  <si>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</si>
  <si>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</si>
  <si>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</si>
  <si>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</si>
  <si>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</si>
  <si>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</si>
  <si>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</si>
  <si>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</si>
  <si>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</si>
  <si>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</si>
  <si>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</si>
  <si>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</si>
  <si>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</si>
  <si>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</si>
  <si>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</si>
  <si>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</si>
  <si>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</si>
  <si>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</si>
  <si>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</si>
  <si>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</si>
  <si>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</si>
  <si>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</si>
  <si>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</si>
  <si>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</si>
  <si>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</si>
  <si>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</si>
  <si>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</si>
  <si>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</si>
  <si>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</si>
  <si>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</si>
  <si>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</si>
  <si>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</si>
  <si>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</si>
  <si>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</si>
  <si>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</si>
  <si>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</si>
  <si>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</si>
  <si>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</si>
  <si>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</si>
  <si>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</si>
  <si>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</si>
  <si>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</si>
  <si>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</si>
  <si>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</si>
  <si>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</si>
  <si>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</si>
  <si>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</si>
  <si>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</si>
  <si>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</si>
  <si>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</si>
  <si>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</si>
  <si>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</si>
  <si>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</si>
  <si>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</si>
  <si>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</si>
  <si>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</si>
  <si>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</si>
  <si>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</si>
  <si>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</si>
  <si>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</si>
  <si>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</si>
  <si>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</si>
  <si>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</si>
  <si>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</si>
  <si>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</si>
  <si>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</si>
  <si>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</si>
  <si>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</si>
  <si>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</si>
  <si>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</si>
  <si>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</si>
  <si>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</si>
  <si>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</si>
  <si>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</si>
  <si>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</si>
  <si>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</si>
  <si>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</si>
  <si>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</si>
  <si>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</si>
  <si>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</si>
  <si>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</si>
  <si>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</si>
  <si>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</si>
  <si>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</si>
  <si>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</si>
  <si>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</si>
  <si>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</si>
  <si>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</si>
  <si>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</si>
  <si>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</si>
  <si>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</si>
  <si>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</si>
  <si>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</si>
  <si>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</si>
  <si>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</si>
  <si>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</si>
  <si>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</si>
  <si>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</si>
  <si>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</si>
  <si>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</si>
  <si>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</si>
  <si>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</si>
  <si>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</si>
  <si>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</si>
  <si>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</si>
  <si>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</si>
  <si>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</si>
  <si>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</si>
  <si>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</si>
  <si>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</si>
  <si>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</si>
  <si>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</si>
  <si>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</si>
  <si>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</si>
  <si>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</si>
  <si>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</si>
  <si>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</si>
  <si>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</si>
  <si>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</si>
  <si>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</si>
  <si>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</si>
  <si>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</si>
  <si>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</si>
  <si>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</si>
  <si>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</si>
  <si>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</si>
  <si>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</si>
  <si>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</si>
  <si>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</si>
  <si>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</si>
  <si>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</si>
  <si>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</si>
  <si>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</si>
  <si>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</si>
  <si>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</si>
  <si>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</si>
  <si>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</si>
  <si>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</si>
  <si>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</si>
  <si>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</si>
  <si>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</si>
  <si>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</si>
  <si>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</si>
  <si>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</si>
  <si>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</si>
  <si>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</si>
  <si>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</si>
  <si>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</si>
  <si>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</si>
  <si>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</si>
  <si>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</si>
  <si>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</si>
  <si>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</si>
  <si>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</si>
  <si>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</si>
  <si>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</si>
  <si>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</si>
  <si>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</si>
  <si>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</si>
  <si>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</si>
  <si>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</si>
  <si>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</si>
  <si>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</si>
  <si>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</si>
  <si>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</si>
  <si>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</si>
  <si>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</si>
  <si>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</si>
  <si>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</si>
  <si>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</si>
  <si>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</si>
  <si>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</si>
  <si>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</si>
  <si>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</si>
  <si>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</si>
  <si>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</si>
  <si>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</si>
  <si>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</si>
  <si>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</si>
  <si>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</si>
  <si>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</si>
  <si>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</si>
  <si>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</si>
  <si>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</si>
  <si>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</si>
  <si>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</si>
  <si>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</si>
  <si>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</si>
  <si>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</si>
  <si>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</si>
  <si>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</si>
  <si>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</si>
  <si>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</si>
  <si>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</si>
  <si>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</si>
  <si>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</si>
  <si>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</si>
  <si>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</si>
  <si>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</si>
  <si>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</si>
  <si>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</si>
  <si>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</si>
  <si>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</si>
  <si>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</si>
  <si>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</si>
  <si>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</si>
  <si>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</si>
  <si>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</si>
  <si>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</si>
  <si>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</si>
  <si>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</si>
  <si>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</si>
  <si>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</si>
  <si>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</si>
  <si>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</si>
  <si>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</si>
  <si>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</si>
  <si>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</si>
  <si>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</si>
  <si>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</si>
  <si>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</si>
  <si>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</si>
  <si>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</si>
  <si>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</si>
  <si>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</si>
  <si>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</si>
  <si>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</si>
  <si>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</si>
  <si>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</si>
  <si>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</si>
  <si>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</si>
  <si>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</si>
  <si>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</si>
  <si>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</si>
  <si>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</si>
  <si>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</si>
  <si>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</si>
  <si>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</si>
  <si>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</si>
  <si>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</si>
  <si>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</si>
  <si>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</si>
  <si>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</si>
  <si>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</si>
  <si>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</si>
  <si>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</si>
  <si>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</si>
  <si>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</si>
  <si>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</si>
  <si>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</si>
  <si>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</si>
  <si>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</si>
  <si>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</si>
  <si>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</si>
  <si>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</si>
  <si>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</si>
  <si>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</si>
  <si>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</si>
  <si>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</si>
  <si>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</si>
  <si>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</si>
  <si>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</si>
  <si>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</si>
  <si>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</si>
  <si>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</si>
  <si>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</si>
  <si>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</si>
  <si>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</si>
  <si>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</si>
  <si>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</si>
  <si>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</si>
  <si>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</si>
  <si>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</si>
  <si>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</si>
  <si>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</si>
  <si>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</si>
  <si>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</si>
  <si>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</si>
  <si>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</si>
  <si>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</si>
  <si>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</si>
  <si>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</si>
  <si>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</si>
  <si>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</si>
  <si>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</si>
  <si>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</si>
  <si>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</si>
  <si>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</si>
  <si>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</si>
  <si>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</si>
  <si>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</si>
  <si>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</si>
  <si>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</si>
  <si>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</si>
  <si>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</si>
  <si>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</si>
  <si>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</si>
  <si>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</si>
  <si>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</si>
  <si>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</si>
  <si>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</si>
  <si>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</si>
  <si>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</si>
  <si>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</si>
  <si>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</si>
  <si>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</si>
  <si>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</si>
  <si>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</si>
  <si>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</si>
  <si>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</si>
  <si>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</si>
  <si>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</si>
  <si>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</si>
  <si>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</si>
  <si>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</si>
  <si>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</si>
  <si>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</si>
  <si>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</si>
  <si>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</si>
  <si>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</si>
  <si>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</si>
  <si>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</si>
  <si>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</si>
  <si>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</si>
  <si>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</si>
  <si>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</si>
  <si>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</si>
  <si>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</si>
  <si>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</si>
  <si>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</si>
  <si>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</si>
  <si>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</si>
  <si>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</si>
  <si>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</si>
  <si>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</si>
  <si>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</si>
  <si>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</si>
  <si>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</si>
  <si>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</si>
  <si>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</si>
  <si>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</si>
  <si>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</si>
  <si>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</si>
  <si>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</si>
  <si>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</si>
  <si>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</si>
  <si>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</si>
  <si>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</si>
  <si>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</si>
  <si>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</si>
  <si>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</si>
  <si>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</si>
  <si>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</si>
  <si>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</si>
  <si>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</si>
  <si>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</si>
  <si>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</si>
  <si>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</si>
  <si>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</si>
  <si>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</si>
  <si>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</si>
  <si>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</si>
  <si>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</si>
  <si>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</si>
  <si>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</si>
  <si>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</si>
  <si>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</si>
  <si>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</si>
  <si>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</si>
  <si>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</si>
  <si>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</si>
  <si>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</si>
  <si>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</si>
  <si>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</si>
  <si>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</si>
  <si>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</si>
  <si>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</si>
  <si>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</si>
  <si>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</si>
  <si>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</si>
  <si>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</si>
  <si>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</si>
  <si>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</si>
  <si>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</si>
  <si>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</si>
  <si>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</si>
  <si>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</si>
  <si>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</si>
  <si>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</si>
  <si>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</si>
  <si>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</si>
  <si>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</si>
  <si>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</si>
  <si>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</si>
  <si>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</si>
  <si>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</si>
  <si>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</si>
  <si>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</si>
  <si>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</si>
  <si>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</si>
  <si>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</si>
  <si>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</si>
  <si>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</si>
  <si>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</si>
  <si>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</si>
  <si>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</si>
  <si>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</si>
  <si>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</si>
  <si>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</si>
  <si>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</si>
  <si>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</si>
  <si>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</si>
  <si>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</si>
  <si>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</si>
  <si>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</si>
  <si>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</si>
  <si>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</si>
  <si>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</si>
  <si>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</si>
  <si>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</si>
  <si>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</si>
  <si>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</si>
  <si>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</si>
  <si>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</si>
  <si>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</si>
  <si>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</si>
  <si>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</si>
  <si>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</si>
  <si>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</si>
  <si>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</si>
  <si>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</si>
  <si>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</si>
  <si>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</si>
  <si>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</si>
  <si>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</si>
  <si>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</si>
  <si>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</si>
  <si>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</si>
  <si>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</si>
  <si>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</si>
  <si>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</si>
  <si>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</si>
  <si>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</si>
  <si>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</si>
  <si>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</si>
  <si>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</si>
  <si>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</si>
  <si>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</si>
  <si>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</si>
  <si>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</si>
  <si>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</si>
  <si>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</si>
  <si>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</si>
  <si>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</si>
  <si>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</si>
  <si>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</si>
  <si>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</si>
  <si>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</si>
  <si>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</si>
  <si>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</si>
  <si>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</si>
  <si>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</si>
  <si>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</si>
  <si>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</si>
  <si>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</si>
  <si>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</si>
  <si>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</si>
  <si>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</si>
  <si>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</si>
  <si>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</si>
  <si>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</si>
  <si>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</si>
  <si>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</si>
  <si>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</si>
  <si>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</si>
  <si>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</si>
  <si>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</si>
  <si>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</si>
  <si>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</si>
  <si>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</si>
  <si>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</si>
  <si>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</si>
  <si>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</si>
  <si>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</si>
  <si>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</si>
  <si>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</si>
  <si>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</si>
  <si>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</si>
  <si>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</si>
  <si>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</si>
  <si>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</si>
  <si>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</si>
  <si>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</si>
  <si>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</si>
  <si>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</si>
  <si>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</si>
  <si>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</si>
  <si>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</si>
  <si>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</si>
  <si>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</si>
  <si>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</si>
  <si>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</si>
  <si>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</si>
  <si>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</si>
  <si>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</si>
  <si>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</si>
  <si>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</si>
  <si>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</si>
  <si>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</si>
  <si>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</si>
  <si>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</si>
  <si>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</si>
  <si>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</si>
  <si>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</si>
  <si>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</si>
  <si>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</si>
  <si>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</si>
  <si>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</si>
  <si>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</si>
  <si>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</si>
  <si>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</si>
  <si>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</si>
  <si>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</si>
  <si>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</si>
  <si>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</si>
  <si>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</si>
  <si>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</si>
  <si>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</si>
  <si>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</si>
  <si>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</si>
  <si>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</si>
  <si>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</si>
  <si>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</si>
  <si>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</si>
  <si>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</si>
  <si>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</si>
  <si>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</si>
  <si>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</si>
  <si>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</si>
  <si>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</si>
  <si>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</si>
  <si>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</si>
  <si>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</si>
  <si>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</si>
  <si>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</si>
  <si>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</si>
  <si>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</si>
  <si>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</si>
  <si>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</si>
  <si>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</si>
  <si>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</si>
  <si>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</si>
  <si>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</si>
  <si>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</si>
  <si>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</si>
  <si>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</si>
  <si>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</si>
  <si>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</si>
  <si>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</si>
  <si>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</si>
  <si>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</si>
  <si>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</si>
  <si>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</si>
  <si>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</si>
  <si>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</si>
  <si>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</si>
  <si>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</si>
  <si>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</si>
  <si>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</si>
  <si>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</si>
  <si>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</si>
  <si>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</si>
  <si>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</si>
  <si>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</si>
  <si>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</si>
  <si>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</si>
  <si>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</si>
  <si>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</si>
  <si>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</si>
  <si>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</si>
  <si>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</si>
  <si>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</si>
  <si>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</si>
  <si>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</si>
  <si>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</si>
  <si>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</si>
  <si>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</si>
  <si>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</si>
  <si>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</si>
  <si>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</si>
  <si>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</si>
  <si>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</si>
  <si>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</si>
  <si>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</si>
  <si>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</si>
  <si>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</si>
  <si>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</si>
  <si>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</si>
  <si>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</si>
  <si>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</si>
  <si>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</si>
  <si>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</si>
  <si>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</si>
  <si>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</si>
  <si>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</si>
  <si>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</si>
  <si>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</si>
  <si>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</si>
  <si>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</si>
  <si>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</si>
  <si>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</si>
  <si>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</si>
  <si>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</si>
  <si>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</si>
  <si>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</si>
  <si>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</si>
  <si>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</si>
  <si>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</si>
  <si>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</si>
  <si>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</si>
  <si>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</si>
  <si>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</si>
  <si>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</si>
  <si>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</si>
  <si>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</si>
  <si>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</si>
  <si>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</si>
  <si>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</si>
  <si>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</si>
  <si>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</si>
  <si>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</si>
  <si>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</si>
  <si>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</si>
  <si>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</si>
  <si>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</si>
  <si>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</si>
  <si>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</si>
  <si>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</si>
  <si>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</si>
  <si>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</si>
  <si>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</si>
  <si>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</si>
  <si>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</si>
  <si>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</si>
  <si>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</si>
  <si>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</si>
  <si>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</si>
  <si>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</si>
  <si>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</si>
  <si>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</si>
  <si>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</si>
  <si>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</si>
  <si>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</si>
  <si>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</si>
  <si>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</si>
  <si>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</si>
  <si>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</si>
  <si>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</si>
  <si>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</si>
  <si>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</si>
  <si>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</si>
  <si>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</si>
  <si>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</si>
  <si>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</si>
  <si>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</si>
  <si>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</si>
  <si>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</si>
  <si>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</si>
  <si>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</si>
  <si>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</si>
  <si>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</si>
  <si>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</si>
  <si>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</si>
  <si>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</si>
  <si>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</si>
  <si>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</si>
  <si>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</si>
  <si>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</si>
  <si>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</si>
  <si>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</si>
  <si>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</si>
  <si>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</si>
  <si>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</si>
  <si>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</si>
  <si>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</si>
  <si>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</si>
  <si>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</si>
  <si>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</si>
  <si>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</si>
  <si>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</si>
  <si>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</si>
  <si>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</si>
  <si>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</si>
  <si>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</si>
  <si>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</si>
  <si>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</si>
  <si>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</si>
  <si>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</si>
  <si>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</si>
  <si>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</si>
  <si>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</si>
  <si>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</si>
  <si>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</si>
  <si>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</si>
  <si>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</si>
  <si>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</si>
  <si>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</si>
  <si>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</si>
  <si>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</si>
  <si>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</si>
  <si>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</si>
  <si>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</si>
  <si>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</si>
  <si>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</si>
  <si>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</si>
  <si>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</si>
  <si>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</si>
  <si>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</si>
  <si>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</si>
  <si>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</si>
  <si>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</si>
  <si>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</si>
  <si>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</si>
  <si>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</si>
  <si>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</si>
  <si>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</si>
  <si>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</si>
  <si>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</si>
  <si>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</si>
  <si>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</si>
  <si>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</si>
  <si>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</si>
  <si>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</si>
  <si>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</si>
  <si>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</si>
  <si>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</si>
  <si>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</si>
  <si>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</si>
  <si>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</si>
  <si>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</si>
  <si>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</si>
  <si>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</si>
  <si>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</si>
  <si>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</si>
  <si>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</si>
  <si>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</si>
  <si>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</si>
  <si>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</si>
  <si>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</si>
  <si>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</si>
  <si>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</si>
  <si>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</si>
  <si>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</si>
  <si>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</si>
  <si>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</si>
  <si>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</si>
  <si>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</si>
  <si>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</si>
  <si>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</si>
  <si>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</si>
  <si>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</si>
  <si>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</si>
  <si>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</si>
  <si>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</si>
  <si>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</si>
  <si>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</si>
  <si>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</si>
  <si>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</si>
  <si>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</si>
  <si>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</si>
  <si>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</si>
  <si>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</si>
  <si>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</si>
  <si>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</si>
  <si>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</si>
  <si>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</si>
  <si>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</si>
  <si>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</si>
  <si>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</si>
  <si>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</si>
  <si>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</si>
  <si>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</si>
  <si>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</si>
  <si>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</si>
  <si>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</si>
  <si>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</si>
  <si>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</si>
  <si>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</si>
  <si>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</si>
  <si>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</si>
  <si>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</si>
  <si>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</si>
  <si>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</si>
  <si>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</si>
  <si>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</si>
  <si>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</si>
  <si>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</si>
  <si>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</si>
  <si>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</si>
  <si>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</si>
  <si>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</si>
  <si>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</si>
  <si>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</si>
  <si>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</si>
  <si>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</si>
  <si>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</si>
  <si>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</si>
  <si>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</si>
  <si>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</si>
  <si>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</si>
  <si>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</si>
  <si>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</si>
  <si>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</si>
  <si>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</si>
  <si>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</si>
  <si>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</si>
  <si>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</si>
  <si>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</si>
  <si>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</si>
  <si>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</si>
  <si>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</si>
  <si>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</si>
  <si>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</si>
  <si>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</si>
  <si>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</si>
  <si>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</si>
  <si>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</si>
  <si>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</si>
  <si>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</si>
  <si>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</si>
  <si>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</si>
  <si>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</si>
  <si>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</si>
  <si>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</si>
  <si>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</si>
  <si>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</si>
  <si>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</si>
  <si>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</si>
  <si>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</si>
  <si>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</si>
  <si>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</si>
  <si>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</si>
  <si>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</si>
  <si>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</si>
  <si>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</si>
  <si>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</si>
  <si>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</si>
  <si>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</si>
  <si>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</si>
  <si>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</si>
  <si>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</si>
  <si>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</si>
  <si>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</si>
  <si>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</si>
  <si>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</si>
  <si>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</si>
  <si>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</si>
  <si>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</si>
  <si>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</si>
  <si>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</si>
  <si>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</si>
  <si>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</si>
  <si>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</si>
  <si>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</si>
  <si>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</si>
  <si>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</si>
  <si>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</si>
  <si>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</si>
  <si>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</si>
  <si>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</si>
  <si>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</si>
  <si>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</si>
  <si>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</si>
  <si>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</si>
  <si>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</si>
  <si>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</si>
  <si>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</si>
  <si>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</si>
  <si>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</si>
  <si>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</si>
  <si>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</si>
  <si>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</si>
  <si>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</si>
  <si>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</si>
  <si>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</si>
  <si>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</si>
  <si>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</si>
  <si>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</si>
  <si>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</si>
  <si>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</si>
  <si>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</si>
  <si>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</si>
  <si>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</si>
  <si>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</si>
  <si>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</si>
  <si>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</si>
  <si>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</si>
  <si>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</si>
  <si>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</si>
  <si>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</si>
  <si>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</si>
  <si>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</si>
  <si>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</si>
  <si>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</si>
  <si>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</si>
  <si>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</si>
  <si>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</si>
  <si>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</si>
  <si>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</si>
  <si>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</si>
  <si>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</si>
  <si>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</si>
  <si>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</si>
  <si>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</si>
  <si>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</si>
  <si>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</si>
  <si>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</si>
  <si>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</si>
  <si>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</si>
  <si>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</si>
  <si>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</si>
  <si>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</si>
  <si>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</si>
  <si>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</si>
  <si>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</si>
  <si>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</si>
  <si>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</si>
  <si>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</si>
  <si>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</si>
  <si>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</si>
  <si>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</si>
  <si>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</si>
  <si>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</si>
  <si>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</si>
  <si>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</si>
  <si>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</si>
  <si>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</si>
  <si>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</si>
  <si>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</si>
  <si>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</si>
  <si>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</si>
  <si>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</si>
  <si>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</si>
  <si>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</si>
  <si>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</si>
  <si>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</si>
  <si>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</si>
  <si>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</si>
  <si>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</si>
  <si>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</si>
  <si>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</si>
  <si>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</si>
  <si>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</si>
  <si>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</si>
  <si>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</si>
  <si>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</si>
  <si>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</si>
  <si>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</si>
  <si>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</si>
  <si>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</si>
  <si>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</si>
  <si>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</si>
  <si>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</si>
  <si>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</si>
  <si>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</si>
  <si>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</si>
  <si>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</si>
  <si>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</si>
  <si>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</si>
  <si>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</si>
  <si>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</si>
  <si>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</si>
  <si>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</si>
  <si>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</si>
  <si>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</si>
  <si>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</si>
  <si>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</si>
  <si>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</si>
  <si>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</si>
  <si>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</si>
  <si>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</si>
  <si>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</si>
  <si>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</si>
  <si>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</si>
  <si>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</si>
  <si>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</si>
  <si>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</si>
  <si>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</si>
  <si>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</si>
  <si>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</si>
  <si>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</si>
  <si>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</si>
  <si>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</si>
  <si>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</si>
  <si>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</si>
  <si>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</si>
  <si>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</si>
  <si>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</si>
  <si>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</si>
  <si>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</si>
  <si>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</si>
  <si>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</si>
  <si>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</si>
  <si>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</si>
  <si>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</si>
  <si>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</si>
  <si>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</si>
  <si>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</si>
  <si>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</si>
  <si>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</si>
  <si>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</si>
  <si>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</si>
  <si>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</si>
  <si>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</si>
  <si>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</si>
  <si>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</si>
  <si>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</si>
  <si>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</si>
  <si>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</si>
  <si>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</si>
  <si>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</si>
  <si>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</si>
  <si>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</si>
  <si>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</si>
  <si>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</si>
  <si>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</si>
  <si>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</si>
  <si>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</si>
  <si>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</si>
  <si>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</si>
  <si>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</si>
  <si>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</si>
  <si>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</si>
  <si>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</si>
  <si>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</si>
  <si>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</si>
  <si>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</si>
  <si>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</si>
  <si>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</si>
  <si>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</si>
  <si>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</si>
  <si>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</si>
  <si>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</si>
  <si>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</si>
  <si>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</si>
  <si>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</si>
  <si>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</si>
  <si>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</si>
  <si>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</si>
  <si>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</si>
  <si>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</si>
  <si>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</si>
  <si>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</si>
  <si>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</si>
  <si>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</si>
  <si>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</si>
  <si>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</si>
  <si>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</si>
  <si>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</si>
  <si>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</si>
  <si>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</si>
  <si>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</si>
  <si>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</si>
  <si>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</si>
  <si>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</si>
  <si>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</si>
  <si>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</si>
  <si>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</si>
  <si>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</si>
  <si>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</si>
  <si>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</si>
  <si>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</si>
  <si>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</si>
  <si>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</si>
  <si>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</si>
  <si>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</si>
  <si>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</si>
  <si>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</si>
  <si>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</si>
  <si>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</si>
  <si>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</si>
  <si>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</si>
  <si>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</si>
  <si>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</si>
  <si>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</si>
  <si>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</si>
  <si>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</si>
  <si>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</si>
  <si>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</si>
  <si>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</si>
  <si>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</si>
  <si>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</si>
  <si>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</si>
  <si>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</si>
  <si>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</si>
  <si>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</si>
  <si>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</si>
  <si>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</si>
  <si>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</si>
  <si>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</si>
  <si>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</si>
  <si>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</si>
  <si>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</si>
  <si>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</si>
  <si>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</si>
  <si>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</si>
  <si>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</si>
  <si>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</si>
  <si>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</si>
  <si>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</si>
  <si>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</si>
  <si>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</si>
  <si>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</si>
  <si>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</si>
  <si>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</si>
  <si>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</si>
  <si>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</si>
  <si>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</si>
  <si>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</si>
  <si>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</si>
  <si>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</si>
  <si>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</si>
  <si>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</si>
  <si>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</si>
  <si>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</si>
  <si>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</si>
  <si>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</si>
  <si>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</si>
  <si>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</si>
  <si>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</si>
  <si>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</si>
  <si>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</si>
  <si>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</si>
  <si>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</si>
  <si>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</si>
  <si>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</si>
  <si>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</si>
  <si>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</si>
  <si>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</si>
  <si>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</si>
  <si>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</si>
  <si>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</si>
  <si>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</si>
  <si>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</si>
  <si>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</si>
  <si>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</si>
  <si>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</si>
  <si>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</si>
  <si>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</si>
  <si>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</si>
  <si>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</si>
  <si>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</si>
  <si>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</si>
  <si>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</si>
  <si>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</si>
  <si>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</si>
  <si>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</si>
  <si>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</si>
  <si>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</si>
  <si>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</si>
  <si>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</si>
  <si>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</si>
  <si>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</si>
  <si>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</si>
  <si>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</si>
  <si>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</si>
  <si>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</si>
  <si>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</si>
  <si>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</si>
  <si>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</si>
  <si>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</si>
  <si>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</si>
  <si>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</si>
  <si>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</si>
  <si>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</si>
  <si>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</si>
  <si>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</si>
  <si>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</si>
  <si>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</si>
  <si>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</si>
  <si>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</si>
  <si>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</si>
  <si>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</si>
  <si>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</si>
  <si>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</si>
  <si>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</si>
  <si>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</si>
  <si>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</si>
  <si>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</si>
  <si>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</si>
  <si>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</si>
  <si>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</si>
  <si>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</si>
  <si>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</si>
  <si>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</si>
  <si>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</si>
  <si>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</si>
  <si>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</si>
  <si>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</si>
  <si>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</si>
  <si>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</si>
  <si>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</si>
  <si>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</si>
  <si>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</si>
  <si>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</si>
  <si>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</si>
  <si>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</si>
  <si>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</si>
  <si>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</si>
  <si>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</si>
  <si>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</si>
  <si>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</si>
  <si>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</si>
  <si>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</si>
  <si>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</si>
  <si>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</si>
  <si>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</si>
  <si>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</si>
  <si>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</si>
  <si>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</si>
  <si>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</si>
  <si>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</si>
  <si>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</si>
  <si>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</si>
  <si>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</si>
  <si>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</si>
  <si>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</si>
  <si>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</si>
  <si>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</si>
  <si>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</si>
  <si>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</si>
  <si>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</si>
  <si>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</si>
  <si>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</si>
  <si>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</si>
  <si>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</si>
  <si>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</si>
  <si>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</si>
  <si>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</si>
  <si>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</si>
  <si>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</si>
  <si>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</si>
  <si>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</si>
  <si>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</si>
  <si>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</si>
  <si>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</si>
  <si>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</si>
  <si>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</si>
  <si>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</si>
  <si>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</si>
  <si>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</si>
  <si>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</si>
  <si>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</si>
  <si>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</si>
  <si>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</si>
  <si>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</si>
  <si>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</si>
  <si>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</si>
  <si>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</si>
  <si>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</si>
  <si>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</si>
  <si>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</si>
  <si>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</si>
  <si>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</si>
  <si>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</si>
  <si>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</si>
  <si>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</si>
  <si>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</si>
  <si>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</si>
  <si>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</si>
  <si>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</si>
  <si>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</si>
  <si>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</si>
  <si>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</si>
  <si>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</si>
  <si>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</si>
  <si>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</si>
  <si>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</si>
  <si>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</si>
  <si>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</si>
  <si>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</si>
  <si>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</si>
  <si>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</si>
  <si>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</si>
  <si>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</si>
  <si>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</si>
  <si>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</si>
  <si>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</si>
  <si>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</si>
  <si>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</si>
  <si>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</si>
  <si>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</si>
  <si>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</si>
  <si>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</si>
  <si>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</si>
  <si>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</si>
  <si>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</si>
  <si>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</si>
  <si>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</si>
  <si>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</si>
  <si>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</si>
  <si>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</si>
  <si>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</si>
  <si>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</si>
  <si>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</si>
  <si>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</si>
  <si>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</si>
  <si>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</si>
  <si>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</si>
  <si>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</si>
  <si>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</si>
  <si>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</si>
  <si>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</si>
  <si>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</si>
  <si>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</si>
  <si>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</si>
  <si>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</si>
  <si>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</si>
  <si>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</si>
  <si>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</si>
  <si>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</si>
  <si>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</si>
  <si>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</si>
  <si>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</si>
  <si>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</si>
  <si>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</si>
  <si>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</si>
  <si>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</si>
  <si>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</si>
  <si>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</si>
  <si>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</si>
  <si>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</si>
  <si>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</si>
  <si>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</si>
  <si>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</si>
  <si>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</si>
  <si>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</si>
  <si>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</si>
  <si>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</si>
  <si>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</si>
  <si>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</si>
  <si>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</si>
  <si>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</si>
  <si>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</si>
  <si>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</si>
  <si>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</si>
  <si>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</si>
  <si>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</si>
  <si>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</si>
  <si>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</si>
  <si>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</si>
  <si>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</si>
  <si>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</si>
  <si>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</si>
  <si>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</si>
  <si>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</si>
  <si>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</si>
  <si>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</si>
  <si>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</si>
  <si>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</si>
  <si>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</si>
  <si>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</si>
  <si>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</si>
  <si>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</si>
  <si>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</si>
  <si>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</si>
  <si>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</si>
  <si>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</si>
  <si>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</si>
  <si>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</si>
  <si>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</si>
  <si>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</si>
  <si>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</si>
  <si>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</si>
  <si>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</si>
  <si>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</si>
  <si>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</si>
  <si>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</si>
  <si>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</si>
  <si>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</si>
  <si>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</si>
  <si>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</si>
  <si>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</si>
  <si>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</si>
  <si>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</si>
  <si>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</si>
  <si>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</si>
  <si>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</si>
  <si>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</si>
  <si>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</si>
  <si>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</si>
  <si>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</si>
  <si>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</si>
  <si>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</si>
  <si>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</si>
  <si>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</si>
  <si>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</si>
  <si>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</si>
  <si>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</si>
  <si>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</si>
  <si>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</si>
  <si>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</si>
  <si>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</si>
  <si>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</si>
  <si>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</si>
  <si>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</si>
  <si>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</si>
  <si>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</si>
  <si>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</si>
  <si>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</si>
  <si>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</si>
  <si>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</si>
  <si>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</si>
  <si>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</si>
  <si>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</si>
  <si>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</si>
  <si>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</si>
  <si>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</si>
  <si>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</si>
  <si>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</si>
  <si>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</si>
  <si>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</si>
  <si>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</si>
  <si>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</si>
  <si>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</si>
  <si>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</si>
  <si>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</si>
  <si>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</si>
  <si>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</si>
  <si>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</si>
  <si>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</si>
  <si>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</si>
  <si>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</si>
  <si>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</si>
  <si>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</si>
  <si>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</si>
  <si>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</si>
  <si>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</si>
  <si>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</si>
  <si>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</si>
  <si>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</si>
  <si>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</si>
  <si>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</si>
  <si>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</si>
  <si>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</si>
  <si>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</si>
  <si>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</si>
  <si>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</si>
  <si>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</si>
  <si>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</si>
  <si>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</si>
  <si>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</si>
  <si>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</si>
  <si>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</si>
  <si>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</si>
  <si>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</si>
  <si>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</si>
  <si>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</si>
  <si>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</si>
  <si>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</si>
  <si>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</si>
  <si>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</si>
  <si>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</si>
  <si>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</si>
  <si>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</si>
  <si>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</si>
  <si>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</si>
  <si>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</si>
  <si>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</si>
  <si>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</si>
  <si>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</si>
  <si>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</si>
  <si>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</si>
  <si>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</si>
  <si>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</si>
  <si>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</si>
  <si>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</si>
  <si>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</si>
  <si>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</si>
  <si>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</si>
  <si>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</si>
  <si>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</si>
  <si>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</si>
  <si>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</si>
  <si>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</si>
  <si>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</si>
  <si>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</si>
  <si>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</si>
  <si>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</si>
  <si>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</si>
  <si>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</si>
  <si>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</si>
  <si>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</si>
  <si>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</si>
  <si>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</si>
  <si>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</si>
  <si>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</si>
  <si>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</si>
  <si>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</si>
  <si>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</si>
  <si>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</si>
  <si>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</si>
  <si>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</si>
  <si>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</si>
  <si>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</si>
  <si>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</si>
  <si>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</si>
  <si>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</si>
  <si>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</si>
  <si>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</si>
  <si>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</si>
  <si>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</si>
  <si>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</si>
  <si>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</si>
  <si>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</si>
  <si>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</si>
  <si>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</si>
  <si>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</si>
  <si>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</si>
  <si>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</si>
  <si>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</si>
  <si>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</si>
  <si>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</si>
  <si>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</si>
  <si>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</si>
  <si>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</si>
  <si>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</si>
  <si>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</si>
  <si>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</si>
  <si>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</si>
  <si>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</si>
  <si>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</si>
  <si>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</si>
  <si>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</si>
  <si>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</si>
  <si>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</si>
  <si>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</si>
  <si>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</si>
  <si>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</si>
  <si>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</si>
  <si>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</si>
  <si>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</si>
  <si>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</si>
  <si>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</si>
  <si>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</si>
  <si>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</si>
  <si>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</si>
  <si>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</si>
  <si>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</si>
  <si>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</si>
  <si>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</si>
  <si>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</si>
  <si>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</si>
  <si>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</si>
  <si>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</si>
  <si>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</si>
  <si>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</si>
  <si>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</si>
  <si>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</si>
  <si>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</si>
  <si>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</si>
  <si>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</si>
  <si>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</si>
  <si>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</si>
  <si>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</si>
  <si>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</si>
  <si>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</si>
  <si>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</si>
  <si>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</si>
  <si>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</si>
  <si>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</si>
  <si>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</si>
  <si>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</si>
  <si>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</si>
  <si>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</si>
  <si>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</si>
  <si>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</si>
  <si>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</si>
  <si>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</si>
  <si>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</si>
  <si>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</si>
  <si>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</si>
  <si>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</si>
  <si>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</si>
  <si>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</si>
  <si>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</si>
  <si>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</si>
  <si>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</si>
  <si>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</si>
  <si>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</si>
  <si>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</si>
  <si>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</si>
  <si>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</si>
  <si>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</si>
  <si>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</si>
  <si>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</si>
  <si>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</si>
  <si>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</si>
  <si>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</si>
  <si>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</si>
  <si>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</si>
  <si>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</si>
  <si>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</si>
  <si>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</si>
  <si>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</si>
  <si>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</si>
  <si>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</si>
  <si>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</si>
  <si>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</si>
  <si>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</si>
  <si>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</si>
  <si>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</si>
  <si>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</si>
  <si>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</si>
  <si>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</si>
  <si>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</si>
  <si>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</si>
  <si>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</si>
  <si>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</si>
  <si>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</si>
  <si>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</si>
  <si>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</si>
  <si>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</si>
  <si>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</si>
  <si>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</si>
  <si>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</si>
  <si>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</si>
  <si>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</si>
  <si>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</si>
  <si>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</si>
  <si>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</si>
  <si>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</si>
  <si>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</si>
  <si>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</si>
  <si>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</si>
  <si>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</si>
  <si>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</si>
  <si>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</si>
  <si>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</si>
  <si>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</si>
  <si>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</si>
  <si>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</si>
  <si>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</si>
  <si>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</si>
  <si>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</si>
  <si>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</si>
  <si>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</si>
  <si>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</si>
  <si>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</si>
  <si>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</si>
  <si>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</si>
  <si>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</si>
  <si>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</si>
  <si>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</si>
  <si>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</si>
  <si>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</si>
  <si>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</si>
  <si>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</si>
  <si>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</si>
  <si>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</si>
  <si>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</si>
  <si>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</si>
  <si>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</si>
  <si>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</si>
  <si>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</si>
  <si>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</si>
  <si>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</si>
  <si>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</si>
  <si>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</si>
  <si>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</si>
  <si>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</si>
  <si>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</si>
  <si>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</si>
  <si>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</si>
  <si>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</si>
  <si>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</si>
  <si>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</si>
  <si>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</si>
  <si>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</si>
  <si>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</si>
  <si>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</si>
  <si>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</si>
  <si>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</si>
  <si>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</si>
  <si>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</si>
  <si>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</si>
  <si>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</si>
  <si>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</si>
  <si>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</si>
  <si>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</si>
  <si>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</si>
  <si>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</si>
  <si>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</si>
  <si>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</si>
  <si>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</si>
  <si>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</si>
  <si>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</si>
  <si>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</si>
  <si>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</si>
  <si>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</si>
  <si>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</si>
  <si>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</si>
  <si>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</si>
  <si>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</si>
  <si>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</si>
  <si>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</si>
  <si>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</si>
  <si>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</si>
  <si>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</si>
  <si>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</si>
  <si>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</si>
  <si>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</si>
  <si>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</si>
  <si>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</si>
  <si>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</si>
  <si>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</si>
  <si>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</si>
  <si>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</si>
  <si>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</si>
  <si>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</si>
  <si>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</si>
  <si>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</si>
  <si>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</si>
  <si>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</si>
  <si>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</si>
  <si>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</si>
  <si>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</si>
  <si>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</si>
  <si>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</si>
  <si>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</si>
  <si>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</si>
  <si>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</si>
  <si>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</si>
  <si>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</si>
  <si>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</si>
  <si>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</si>
  <si>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</si>
  <si>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</si>
  <si>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</si>
  <si>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</si>
  <si>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</si>
  <si>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</si>
  <si>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</si>
  <si>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</si>
  <si>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</si>
  <si>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</si>
  <si>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</si>
  <si>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</si>
  <si>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</si>
  <si>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</si>
  <si>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</si>
  <si>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</si>
  <si>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</si>
  <si>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</si>
  <si>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</si>
  <si>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</si>
  <si>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</si>
  <si>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</si>
  <si>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</si>
  <si>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</si>
  <si>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</si>
  <si>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</si>
  <si>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</si>
  <si>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</si>
  <si>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</si>
  <si>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</si>
  <si>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</si>
  <si>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</si>
  <si>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</si>
  <si>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</si>
  <si>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</si>
  <si>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</si>
  <si>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</si>
  <si>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</si>
  <si>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</si>
  <si>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</si>
  <si>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</si>
  <si>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</si>
  <si>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</si>
  <si>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</si>
  <si>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</si>
  <si>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</si>
  <si>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</si>
  <si>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</si>
  <si>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</si>
  <si>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</si>
  <si>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</si>
  <si>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</si>
  <si>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</si>
  <si>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</si>
  <si>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</si>
  <si>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</si>
  <si>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</si>
  <si>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</si>
  <si>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</si>
  <si>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</si>
  <si>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</si>
  <si>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</si>
  <si>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</si>
  <si>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</si>
  <si>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</si>
  <si>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</si>
  <si>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</si>
  <si>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</si>
  <si>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</si>
  <si>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</si>
  <si>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</si>
  <si>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</si>
  <si>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</si>
  <si>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</si>
  <si>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</si>
  <si>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</si>
  <si>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</si>
  <si>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</si>
  <si>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</si>
  <si>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</si>
  <si>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</si>
  <si>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</si>
  <si>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</si>
  <si>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</si>
  <si>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</si>
  <si>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</si>
  <si>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</si>
  <si>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</si>
  <si>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</si>
  <si>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</si>
  <si>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</si>
  <si>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</si>
  <si>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</si>
  <si>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</si>
  <si>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</si>
  <si>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</si>
  <si>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</si>
  <si>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</si>
  <si>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</si>
  <si>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</si>
  <si>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</si>
  <si>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</si>
  <si>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</si>
  <si>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</si>
  <si>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</si>
  <si>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</si>
  <si>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</si>
  <si>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</si>
  <si>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</si>
  <si>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</si>
  <si>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</si>
  <si>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</si>
  <si>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</si>
  <si>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</si>
  <si>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</si>
  <si>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</si>
  <si>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</si>
  <si>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</si>
  <si>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</si>
  <si>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</si>
  <si>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</si>
  <si>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</si>
  <si>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</si>
  <si>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</si>
  <si>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</si>
  <si>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</si>
  <si>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</si>
  <si>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</si>
  <si>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</si>
  <si>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</si>
  <si>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</si>
  <si>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</si>
  <si>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</si>
  <si>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</si>
  <si>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</si>
  <si>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</si>
  <si>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</si>
  <si>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</si>
  <si>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</si>
  <si>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</si>
  <si>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</si>
  <si>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</si>
  <si>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</si>
  <si>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</si>
  <si>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</si>
  <si>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</si>
  <si>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</si>
  <si>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</si>
  <si>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</si>
  <si>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</si>
  <si>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</si>
  <si>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</si>
  <si>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</si>
  <si>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</si>
  <si>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</si>
  <si>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</si>
  <si>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</si>
  <si>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</si>
  <si>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</si>
  <si>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</si>
  <si>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</si>
  <si>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</si>
  <si>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</si>
  <si>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</si>
  <si>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</si>
  <si>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</si>
  <si>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</si>
  <si>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</si>
  <si>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</si>
  <si>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</si>
  <si>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</si>
  <si>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</si>
  <si>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</si>
  <si>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</si>
  <si>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</si>
  <si>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</si>
  <si>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</si>
  <si>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</si>
  <si>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</si>
  <si>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</si>
  <si>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</si>
  <si>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</si>
  <si>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</si>
  <si>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</si>
  <si>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</si>
  <si>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</si>
  <si>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</si>
  <si>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</si>
  <si>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</si>
  <si>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</si>
  <si>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</si>
  <si>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</si>
  <si>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</si>
  <si>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</si>
  <si>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</si>
  <si>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</si>
  <si>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</si>
  <si>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</si>
  <si>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</si>
  <si>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</si>
  <si>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</si>
  <si>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</si>
  <si>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</si>
  <si>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</si>
  <si>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</si>
  <si>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</si>
  <si>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</si>
  <si>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</si>
  <si>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</si>
  <si>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</si>
  <si>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</si>
  <si>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</si>
  <si>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</si>
  <si>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</si>
  <si>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</si>
  <si>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</si>
  <si>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</si>
  <si>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</si>
  <si>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</si>
  <si>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</si>
  <si>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</si>
  <si>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</si>
  <si>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</si>
  <si>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</si>
  <si>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</si>
  <si>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</si>
  <si>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</si>
  <si>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</si>
  <si>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</si>
  <si>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</si>
  <si>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</si>
  <si>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</si>
  <si>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</si>
  <si>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</si>
  <si>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</si>
  <si>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</si>
  <si>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</si>
  <si>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</si>
  <si>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</si>
  <si>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</si>
  <si>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</si>
  <si>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</si>
  <si>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</si>
  <si>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</si>
  <si>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</si>
  <si>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</si>
  <si>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</si>
  <si>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</si>
  <si>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</si>
  <si>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</si>
  <si>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</si>
  <si>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</si>
  <si>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</si>
  <si>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</si>
  <si>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</si>
  <si>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</si>
  <si>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</si>
  <si>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</si>
  <si>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</si>
  <si>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</si>
  <si>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</si>
  <si>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</si>
  <si>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</si>
  <si>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</si>
  <si>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</si>
  <si>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</si>
  <si>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</si>
  <si>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</si>
  <si>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</si>
  <si>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</si>
  <si>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</si>
  <si>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</si>
  <si>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</si>
  <si>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</si>
  <si>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</si>
  <si>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</si>
  <si>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</si>
  <si>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</si>
  <si>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</si>
  <si>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</si>
  <si>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</si>
  <si>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</si>
  <si>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</si>
  <si>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</si>
  <si>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</si>
  <si>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</si>
  <si>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</si>
  <si>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</si>
  <si>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</si>
  <si>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</si>
  <si>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</si>
  <si>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</si>
  <si>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</si>
  <si>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</si>
  <si>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</si>
  <si>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</si>
  <si>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</si>
  <si>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</si>
  <si>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</si>
  <si>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</si>
  <si>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</si>
  <si>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</si>
  <si>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</si>
  <si>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</si>
  <si>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</si>
  <si>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</si>
  <si>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</si>
  <si>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</si>
  <si>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</si>
  <si>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</si>
  <si>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</si>
  <si>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</si>
  <si>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</si>
  <si>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</si>
  <si>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</si>
  <si>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</si>
  <si>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</si>
  <si>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</si>
  <si>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</si>
  <si>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</si>
  <si>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</si>
  <si>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</si>
  <si>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</si>
  <si>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</si>
  <si>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</si>
  <si>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</si>
  <si>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</si>
  <si>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</si>
  <si>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</si>
  <si>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</si>
  <si>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</si>
  <si>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</si>
  <si>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</si>
  <si>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</si>
  <si>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</si>
  <si>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</si>
  <si>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</si>
  <si>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</si>
  <si>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</si>
  <si>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</si>
  <si>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</si>
  <si>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</si>
  <si>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</si>
  <si>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</si>
  <si>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</si>
  <si>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</si>
  <si>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</si>
  <si>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</si>
  <si>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</si>
  <si>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</si>
  <si>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</si>
  <si>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</si>
  <si>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</si>
  <si>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</si>
  <si>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</si>
  <si>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</si>
  <si>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</si>
  <si>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</si>
  <si>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</si>
  <si>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</si>
  <si>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</si>
  <si>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</si>
  <si>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</si>
  <si>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</si>
  <si>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</si>
  <si>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</si>
  <si>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</si>
  <si>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</si>
  <si>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</si>
  <si>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</si>
  <si>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</si>
  <si>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</si>
  <si>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</si>
  <si>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</si>
  <si>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</si>
  <si>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</si>
  <si>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</si>
  <si>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</si>
  <si>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</si>
  <si>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</si>
  <si>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</si>
  <si>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</si>
  <si>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</si>
  <si>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</si>
  <si>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</si>
  <si>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</si>
  <si>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</si>
  <si>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</si>
  <si>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</si>
  <si>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</si>
  <si>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</si>
  <si>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</si>
  <si>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</si>
  <si>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</si>
  <si>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</si>
  <si>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</si>
  <si>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</si>
  <si>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</si>
  <si>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</si>
  <si>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</si>
  <si>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</si>
  <si>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</si>
  <si>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</si>
  <si>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</si>
  <si>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</si>
  <si>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</si>
  <si>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</si>
  <si>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</si>
  <si>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</si>
  <si>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</si>
  <si>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</si>
  <si>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</si>
  <si>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</si>
  <si>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</si>
  <si>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</si>
  <si>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</si>
  <si>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</si>
  <si>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</si>
  <si>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</si>
  <si>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</si>
  <si>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</si>
  <si>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</si>
  <si>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</si>
  <si>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</si>
  <si>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</si>
  <si>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</si>
  <si>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</si>
  <si>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</si>
  <si>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</si>
  <si>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</si>
  <si>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</si>
  <si>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</si>
  <si>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</si>
  <si>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</si>
  <si>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</si>
  <si>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</si>
  <si>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</si>
  <si>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</si>
  <si>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</si>
  <si>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</si>
  <si>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</si>
  <si>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</si>
  <si>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</si>
  <si>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</si>
  <si>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</si>
  <si>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</si>
  <si>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</si>
  <si>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</si>
  <si>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</si>
  <si>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</si>
  <si>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</si>
  <si>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</si>
  <si>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</si>
  <si>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</si>
  <si>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</si>
  <si>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</si>
  <si>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</si>
  <si>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</si>
  <si>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</si>
  <si>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</si>
  <si>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</si>
  <si>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</si>
  <si>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</si>
  <si>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</si>
  <si>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</si>
  <si>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</si>
  <si>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</si>
  <si>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</si>
  <si>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</si>
  <si>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</si>
  <si>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</si>
  <si>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</si>
  <si>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</si>
  <si>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</si>
  <si>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</si>
  <si>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</si>
  <si>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</si>
  <si>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</si>
  <si>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</si>
  <si>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</si>
  <si>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</si>
  <si>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</si>
  <si>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</si>
  <si>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</si>
  <si>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</si>
  <si>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</si>
  <si>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</si>
  <si>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</si>
  <si>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</si>
  <si>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</si>
  <si>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</si>
  <si>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</si>
  <si>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</si>
  <si>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</si>
  <si>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</si>
  <si>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</si>
  <si>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</si>
  <si>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</si>
  <si>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</si>
  <si>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</si>
  <si>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</si>
  <si>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</si>
  <si>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</si>
  <si>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</si>
  <si>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</si>
  <si>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</si>
  <si>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</si>
  <si>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</si>
  <si>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</si>
  <si>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</si>
  <si>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</si>
  <si>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</si>
  <si>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</si>
  <si>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</si>
  <si>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</si>
  <si>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</si>
  <si>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</si>
  <si>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</si>
  <si>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</si>
  <si>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</si>
  <si>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</si>
  <si>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</si>
  <si>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</si>
  <si>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</si>
  <si>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</si>
  <si>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</si>
  <si>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</si>
  <si>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</si>
  <si>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</si>
  <si>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</si>
  <si>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</si>
  <si>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</si>
  <si>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</si>
  <si>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</si>
  <si>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</si>
  <si>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</si>
  <si>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</si>
  <si>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</si>
  <si>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</si>
  <si>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</si>
  <si>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</si>
  <si>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</si>
  <si>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</si>
  <si>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</si>
  <si>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</si>
  <si>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</si>
  <si>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</si>
  <si>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</si>
  <si>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</si>
  <si>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</si>
  <si>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</si>
  <si>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</si>
  <si>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</si>
  <si>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</si>
  <si>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</si>
  <si>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</si>
  <si>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</si>
  <si>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</si>
  <si>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</si>
  <si>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</si>
  <si>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</si>
  <si>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</si>
  <si>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</si>
  <si>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</si>
  <si>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</si>
  <si>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</si>
  <si>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</si>
  <si>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</si>
  <si>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</si>
  <si>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</si>
  <si>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</si>
  <si>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</si>
  <si>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</si>
  <si>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</si>
  <si>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</si>
  <si>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</si>
  <si>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</si>
  <si>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</si>
  <si>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</si>
  <si>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</si>
  <si>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</si>
  <si>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</si>
  <si>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</si>
  <si>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</si>
  <si>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</si>
  <si>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</si>
  <si>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</si>
  <si>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</si>
  <si>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</si>
  <si>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</si>
  <si>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</si>
  <si>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</si>
  <si>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</si>
  <si>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</si>
  <si>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</si>
  <si>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</si>
  <si>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</si>
  <si>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</si>
  <si>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</si>
  <si>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</si>
  <si>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</si>
  <si>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</si>
  <si>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</si>
  <si>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</si>
  <si>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</si>
  <si>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</si>
  <si>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</si>
  <si>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</si>
  <si>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</si>
  <si>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</si>
  <si>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</si>
  <si>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</si>
  <si>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</si>
  <si>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</si>
  <si>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</si>
  <si>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</si>
  <si>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</si>
  <si>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</si>
  <si>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</si>
  <si>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</si>
  <si>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</si>
  <si>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</si>
  <si>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</si>
  <si>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</si>
  <si>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</si>
  <si>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</si>
  <si>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</si>
  <si>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</si>
  <si>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</si>
  <si>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</si>
  <si>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</si>
  <si>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</si>
  <si>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</si>
  <si>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</si>
  <si>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</si>
  <si>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</si>
  <si>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</si>
  <si>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</si>
  <si>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</si>
  <si>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</si>
  <si>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</si>
  <si>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</si>
  <si>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</si>
  <si>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</si>
  <si>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</si>
  <si>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</si>
  <si>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</si>
  <si>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</si>
  <si>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</si>
  <si>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</si>
  <si>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</si>
  <si>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</si>
  <si>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</si>
  <si>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</si>
  <si>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</si>
  <si>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</si>
  <si>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</si>
  <si>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</si>
  <si>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</si>
  <si>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</si>
  <si>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</si>
  <si>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</si>
  <si>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</si>
  <si>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</si>
  <si>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</si>
  <si>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</si>
  <si>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</si>
  <si>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</si>
  <si>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</si>
  <si>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</si>
  <si>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</si>
  <si>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</si>
  <si>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</si>
  <si>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</si>
  <si>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</si>
  <si>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</si>
  <si>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</si>
  <si>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</si>
  <si>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</si>
  <si>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</si>
  <si>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</si>
  <si>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</si>
  <si>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</si>
  <si>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</si>
  <si>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</si>
  <si>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</si>
  <si>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</si>
  <si>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</si>
  <si>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</si>
  <si>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</si>
  <si>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</si>
  <si>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</si>
  <si>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</si>
  <si>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</si>
  <si>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</si>
  <si>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</si>
  <si>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</si>
  <si>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</si>
  <si>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</si>
  <si>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</si>
  <si>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</si>
  <si>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</si>
  <si>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</si>
  <si>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</si>
  <si>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</si>
  <si>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</si>
  <si>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</si>
  <si>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</si>
  <si>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</si>
  <si>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</si>
  <si>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</si>
  <si>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</si>
  <si>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</si>
  <si>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</si>
  <si>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</si>
  <si>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</si>
  <si>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</si>
  <si>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</si>
  <si>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</si>
  <si>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</si>
  <si>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</si>
  <si>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</si>
  <si>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</si>
  <si>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</si>
  <si>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</si>
  <si>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</si>
  <si>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</si>
  <si>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</si>
  <si>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</si>
  <si>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</si>
  <si>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</si>
  <si>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</si>
  <si>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</si>
  <si>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</si>
  <si>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</si>
  <si>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</si>
  <si>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</si>
  <si>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</si>
  <si>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</si>
  <si>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</si>
  <si>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</si>
  <si>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</si>
  <si>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</si>
  <si>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</si>
  <si>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</si>
  <si>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</si>
  <si>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</si>
  <si>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</si>
  <si>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</si>
  <si>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</si>
  <si>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</si>
  <si>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</si>
  <si>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</si>
  <si>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</si>
  <si>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</si>
  <si>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</si>
  <si>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</si>
  <si>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</si>
  <si>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</si>
  <si>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</si>
  <si>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</si>
  <si>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</si>
  <si>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</si>
  <si>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</si>
  <si>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</si>
  <si>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</si>
  <si>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</si>
  <si>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</si>
  <si>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</si>
  <si>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</si>
  <si>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</si>
  <si>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</si>
  <si>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</si>
  <si>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</si>
  <si>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</si>
  <si>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</si>
  <si>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</si>
  <si>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</si>
  <si>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</si>
  <si>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</si>
  <si>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</si>
  <si>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</si>
  <si>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</si>
  <si>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</si>
  <si>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</si>
  <si>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</si>
  <si>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</si>
  <si>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</si>
  <si>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</si>
  <si>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</si>
  <si>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</si>
  <si>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</si>
  <si>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</si>
  <si>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</si>
  <si>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</si>
  <si>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</si>
  <si>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</si>
  <si>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</si>
  <si>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</si>
  <si>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</si>
  <si>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</si>
  <si>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</si>
  <si>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</si>
  <si>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</si>
  <si>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</si>
  <si>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</si>
  <si>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</si>
  <si>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</si>
  <si>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</si>
  <si>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</si>
  <si>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</si>
  <si>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</si>
  <si>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</si>
  <si>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</si>
  <si>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</si>
  <si>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</si>
  <si>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</si>
  <si>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</si>
  <si>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</si>
  <si>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</si>
  <si>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</si>
  <si>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</si>
  <si>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</si>
  <si>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</si>
  <si>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</si>
  <si>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</si>
  <si>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</si>
  <si>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</si>
  <si>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</si>
  <si>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</si>
  <si>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</si>
  <si>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</si>
  <si>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</si>
  <si>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</si>
  <si>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</si>
  <si>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</si>
  <si>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</si>
  <si>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</si>
  <si>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</si>
  <si>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</si>
  <si>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</si>
  <si>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</si>
  <si>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</si>
  <si>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</si>
  <si>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</si>
  <si>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</si>
  <si>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</si>
  <si>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</si>
  <si>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</si>
  <si>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</si>
  <si>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</si>
  <si>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</si>
  <si>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</si>
  <si>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</si>
  <si>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</si>
  <si>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</si>
  <si>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</si>
  <si>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</si>
  <si>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</si>
  <si>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</si>
  <si>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</si>
  <si>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</si>
  <si>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</si>
  <si>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</si>
  <si>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</si>
  <si>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</si>
  <si>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</si>
  <si>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</si>
  <si>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</si>
  <si>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</si>
  <si>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</si>
  <si>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</si>
  <si>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</si>
  <si>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</si>
  <si>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</si>
  <si>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</si>
  <si>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</si>
  <si>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</si>
  <si>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</si>
  <si>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</si>
  <si>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</si>
  <si>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</si>
  <si>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</si>
  <si>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</si>
  <si>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</si>
  <si>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</si>
  <si>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</si>
  <si>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</si>
  <si>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</si>
  <si>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</si>
  <si>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</si>
  <si>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</si>
  <si>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</si>
  <si>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</si>
  <si>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</si>
  <si>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</si>
  <si>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</si>
  <si>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</si>
  <si>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</si>
  <si>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</si>
  <si>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</si>
  <si>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</si>
  <si>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</si>
  <si>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</si>
  <si>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</si>
  <si>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</si>
  <si>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</si>
  <si>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</si>
  <si>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</si>
  <si>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</si>
  <si>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</si>
  <si>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</si>
  <si>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</si>
  <si>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</si>
  <si>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</si>
  <si>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</si>
  <si>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</si>
  <si>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</si>
  <si>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</si>
  <si>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</si>
  <si>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</si>
  <si>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</si>
  <si>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</si>
  <si>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</si>
  <si>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</si>
  <si>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</si>
  <si>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</si>
  <si>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</si>
  <si>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</si>
  <si>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</si>
  <si>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</si>
  <si>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</si>
  <si>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</si>
  <si>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</si>
  <si>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</si>
  <si>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</si>
  <si>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</si>
  <si>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</si>
  <si>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</si>
  <si>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</si>
  <si>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</si>
  <si>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</si>
  <si>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</si>
  <si>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</si>
  <si>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</si>
  <si>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</si>
  <si>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</si>
  <si>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</si>
  <si>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</si>
  <si>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</si>
  <si>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</si>
  <si>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</si>
  <si>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</si>
  <si>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</si>
  <si>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</si>
  <si>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</si>
  <si>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</si>
  <si>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</si>
  <si>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</si>
  <si>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</si>
  <si>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</si>
  <si>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</si>
  <si>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</si>
  <si>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</si>
  <si>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</si>
  <si>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</si>
  <si>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</si>
  <si>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</si>
  <si>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</si>
  <si>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</si>
  <si>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</si>
  <si>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</si>
  <si>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</si>
  <si>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</si>
  <si>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</si>
  <si>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</si>
  <si>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</si>
  <si>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</si>
  <si>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</si>
  <si>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</si>
  <si>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</si>
  <si>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</si>
  <si>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</si>
  <si>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</si>
  <si>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</si>
  <si>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</si>
  <si>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</si>
  <si>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</si>
  <si>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</si>
  <si>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</si>
  <si>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</si>
  <si>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</si>
  <si>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</si>
  <si>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</si>
  <si>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</si>
  <si>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</si>
  <si>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</si>
  <si>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</si>
  <si>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</si>
  <si>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</si>
  <si>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</si>
  <si>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</si>
  <si>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</si>
  <si>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</si>
  <si>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</si>
  <si>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</si>
  <si>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</si>
  <si>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</si>
  <si>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</si>
  <si>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</si>
  <si>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</si>
  <si>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</si>
  <si>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</si>
  <si>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</si>
  <si>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</si>
  <si>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</si>
  <si>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</si>
  <si>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</si>
  <si>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</si>
  <si>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</si>
  <si>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</si>
  <si>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</si>
  <si>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</si>
  <si>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</si>
  <si>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</si>
  <si>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</si>
  <si>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</si>
  <si>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</si>
  <si>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</si>
  <si>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</si>
  <si>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</si>
  <si>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</si>
  <si>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</si>
  <si>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</si>
  <si>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</si>
  <si>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</si>
  <si>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</si>
  <si>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</si>
  <si>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</si>
  <si>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</si>
  <si>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</si>
  <si>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</si>
  <si>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</si>
  <si>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</si>
  <si>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</si>
  <si>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</si>
  <si>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</si>
  <si>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</si>
  <si>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</si>
  <si>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</si>
  <si>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</si>
  <si>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</si>
  <si>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</si>
  <si>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</si>
  <si>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</si>
  <si>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</si>
  <si>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</si>
  <si>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</si>
  <si>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</si>
  <si>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</si>
  <si>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</si>
  <si>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</si>
  <si>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</si>
  <si>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</si>
  <si>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</si>
  <si>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</si>
  <si>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</si>
  <si>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</si>
  <si>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</si>
  <si>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</si>
  <si>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</si>
  <si>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</si>
  <si>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</si>
  <si>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</si>
  <si>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</si>
  <si>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</si>
  <si>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</si>
  <si>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</si>
  <si>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</si>
  <si>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</si>
  <si>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</si>
  <si>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</si>
  <si>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</si>
  <si>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</si>
  <si>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</si>
  <si>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</si>
  <si>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</si>
  <si>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</si>
  <si>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</si>
  <si>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</si>
  <si>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</si>
  <si>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</si>
  <si>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</si>
  <si>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</si>
  <si>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</si>
  <si>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</si>
  <si>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</si>
  <si>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</si>
  <si>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</si>
  <si>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</si>
  <si>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</si>
  <si>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</si>
  <si>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</si>
  <si>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</si>
  <si>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</si>
  <si>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</si>
  <si>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</si>
  <si>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</si>
  <si>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</si>
  <si>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</si>
  <si>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</si>
  <si>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</si>
  <si>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</si>
  <si>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</si>
  <si>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</si>
  <si>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</si>
  <si>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</si>
  <si>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</si>
  <si>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</si>
  <si>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</si>
  <si>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</si>
  <si>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</si>
  <si>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</si>
  <si>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</si>
  <si>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</si>
  <si>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</si>
  <si>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</si>
  <si>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</si>
  <si>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</si>
  <si>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</si>
  <si>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</si>
  <si>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</si>
  <si>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</si>
  <si>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</si>
  <si>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</si>
  <si>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</si>
  <si>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</si>
  <si>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</si>
  <si>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</si>
  <si>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</si>
  <si>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</si>
  <si>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</si>
  <si>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</si>
  <si>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</si>
  <si>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</si>
  <si>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</si>
  <si>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</si>
  <si>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</si>
  <si>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</si>
  <si>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</si>
  <si>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</si>
  <si>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</si>
  <si>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</si>
  <si>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</si>
  <si>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</si>
  <si>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</si>
  <si>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</si>
  <si>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</si>
  <si>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</si>
  <si>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</si>
  <si>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</si>
  <si>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</si>
  <si>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</si>
  <si>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</si>
  <si>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</si>
  <si>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</si>
  <si>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</si>
  <si>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</si>
  <si>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</si>
  <si>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</si>
  <si>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</si>
  <si>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</si>
  <si>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</si>
  <si>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</si>
  <si>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</si>
  <si>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</si>
  <si>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</si>
  <si>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</si>
  <si>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</si>
  <si>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</si>
  <si>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</si>
  <si>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</si>
  <si>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</si>
  <si>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</si>
  <si>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</si>
  <si>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</si>
  <si>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</si>
  <si>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</si>
  <si>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</si>
  <si>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</si>
  <si>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</si>
  <si>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</si>
  <si>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</si>
  <si>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</si>
  <si>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</si>
  <si>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</si>
  <si>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</si>
  <si>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</si>
  <si>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</si>
  <si>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</si>
  <si>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</si>
  <si>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</si>
  <si>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</si>
  <si>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</si>
  <si>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</si>
  <si>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</si>
  <si>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</si>
  <si>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</si>
  <si>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</si>
  <si>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</si>
  <si>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</si>
  <si>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</si>
  <si>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</si>
  <si>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</si>
  <si>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</si>
  <si>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</si>
  <si>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</si>
  <si>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</si>
  <si>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</si>
  <si>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</si>
  <si>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</si>
  <si>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</si>
  <si>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</si>
  <si>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</si>
  <si>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</si>
  <si>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</si>
  <si>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</si>
  <si>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</si>
  <si>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</si>
  <si>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</si>
  <si>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</si>
  <si>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</si>
  <si>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</si>
  <si>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</si>
  <si>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</si>
  <si>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</si>
  <si>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</si>
  <si>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</si>
  <si>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</si>
  <si>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</si>
  <si>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</si>
  <si>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</si>
  <si>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</si>
  <si>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</si>
  <si>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</si>
  <si>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</si>
  <si>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</si>
  <si>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</si>
  <si>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</si>
  <si>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</si>
  <si>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</si>
  <si>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</si>
  <si>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</si>
  <si>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</si>
  <si>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</si>
  <si>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</si>
  <si>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</si>
  <si>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</si>
  <si>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</si>
  <si>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</si>
  <si>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</si>
  <si>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</si>
  <si>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</si>
  <si>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</si>
  <si>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</si>
  <si>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</si>
  <si>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</si>
  <si>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</si>
  <si>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</si>
  <si>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</si>
  <si>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</si>
  <si>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</si>
  <si>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</si>
  <si>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</si>
  <si>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</si>
  <si>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</si>
  <si>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</si>
  <si>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</si>
  <si>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</si>
  <si>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</si>
  <si>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</si>
  <si>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</si>
  <si>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</si>
  <si>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</si>
  <si>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</si>
  <si>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</si>
  <si>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</si>
  <si>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</si>
  <si>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</si>
  <si>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</si>
  <si>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</si>
  <si>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</si>
  <si>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</si>
  <si>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</si>
  <si>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</si>
  <si>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</si>
  <si>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</si>
  <si>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</si>
  <si>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</si>
  <si>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</si>
  <si>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</si>
  <si>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</si>
  <si>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</si>
  <si>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</si>
  <si>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</si>
  <si>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</si>
  <si>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</si>
  <si>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</si>
  <si>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</si>
  <si>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</si>
  <si>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</si>
  <si>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</si>
  <si>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</si>
  <si>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</si>
  <si>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</si>
  <si>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</si>
  <si>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</si>
  <si>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</si>
  <si>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</si>
  <si>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</si>
  <si>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</si>
  <si>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</si>
  <si>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</si>
  <si>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</si>
  <si>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</si>
  <si>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</si>
  <si>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</si>
  <si>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</si>
  <si>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</si>
  <si>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</si>
  <si>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</si>
  <si>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</si>
  <si>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</si>
  <si>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</si>
  <si>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</si>
  <si>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</si>
  <si>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</si>
  <si>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</si>
  <si>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</si>
  <si>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</si>
  <si>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</si>
  <si>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</si>
  <si>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</si>
  <si>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</si>
  <si>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</si>
  <si>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</si>
  <si>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</si>
  <si>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</si>
  <si>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</si>
  <si>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</si>
  <si>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</si>
  <si>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</si>
  <si>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</si>
  <si>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</si>
  <si>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</si>
  <si>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</si>
  <si>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</si>
  <si>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</si>
  <si>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</si>
  <si>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</si>
  <si>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</si>
  <si>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</si>
  <si>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</si>
  <si>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</si>
  <si>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</si>
  <si>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</si>
  <si>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</si>
  <si>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</si>
  <si>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</si>
  <si>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</si>
  <si>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</si>
  <si>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</si>
  <si>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</si>
  <si>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</si>
  <si>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</si>
  <si>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</si>
  <si>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</si>
  <si>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</si>
  <si>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</si>
  <si>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</si>
  <si>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</si>
  <si>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</si>
  <si>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</si>
  <si>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</si>
  <si>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</si>
  <si>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</si>
  <si>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</si>
  <si>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</si>
  <si>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</si>
  <si>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</si>
  <si>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</si>
  <si>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</si>
  <si>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</si>
  <si>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</si>
  <si>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</si>
  <si>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</si>
  <si>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</si>
  <si>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</si>
  <si>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</si>
  <si>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</si>
  <si>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</si>
  <si>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</si>
  <si>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</si>
  <si>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</si>
  <si>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</si>
  <si>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</si>
  <si>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</si>
  <si>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</si>
  <si>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</si>
  <si>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</si>
  <si>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</si>
  <si>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</si>
  <si>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</si>
  <si>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</si>
  <si>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</si>
  <si>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</si>
  <si>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</si>
  <si>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</si>
  <si>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</si>
  <si>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</si>
  <si>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</si>
  <si>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</si>
  <si>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</si>
  <si>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</si>
  <si>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</si>
  <si>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</si>
  <si>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</si>
  <si>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</si>
  <si>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</si>
  <si>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</si>
  <si>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</si>
  <si>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</si>
  <si>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</si>
  <si>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</si>
  <si>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</si>
  <si>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</si>
  <si>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</si>
  <si>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</si>
  <si>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</si>
  <si>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</si>
  <si>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</si>
  <si>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</si>
  <si>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</si>
  <si>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</si>
  <si>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</si>
  <si>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</si>
  <si>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</si>
  <si>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</si>
  <si>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</si>
  <si>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</si>
  <si>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</si>
  <si>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</si>
  <si>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</si>
  <si>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</si>
  <si>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</si>
  <si>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</si>
  <si>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</si>
  <si>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</si>
  <si>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</si>
  <si>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</si>
  <si>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</si>
  <si>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</si>
  <si>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</si>
  <si>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</si>
  <si>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</si>
  <si>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</si>
  <si>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</si>
  <si>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</si>
  <si>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</si>
  <si>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</si>
  <si>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</si>
  <si>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</si>
  <si>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</si>
  <si>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</si>
  <si>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</si>
  <si>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</si>
  <si>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</si>
  <si>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</si>
  <si>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</si>
  <si>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</si>
  <si>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</si>
  <si>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</si>
  <si>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</si>
  <si>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</si>
  <si>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</si>
  <si>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</si>
  <si>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</si>
  <si>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</si>
  <si>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</si>
  <si>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</si>
  <si>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</si>
  <si>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</si>
  <si>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</si>
  <si>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</si>
  <si>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</si>
  <si>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</si>
  <si>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</si>
  <si>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</si>
  <si>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</si>
  <si>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</si>
  <si>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</si>
  <si>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</si>
  <si>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</si>
  <si>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</si>
  <si>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</si>
  <si>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</si>
  <si>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</si>
  <si>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</si>
  <si>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</si>
  <si>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</si>
  <si>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</si>
  <si>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</si>
  <si>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</si>
  <si>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</si>
  <si>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</si>
  <si>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</si>
  <si>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</si>
  <si>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</si>
  <si>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</si>
  <si>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</si>
  <si>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</si>
  <si>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</si>
  <si>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</si>
  <si>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</si>
  <si>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</si>
  <si>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</si>
  <si>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</si>
  <si>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</si>
  <si>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</si>
  <si>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</si>
  <si>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</si>
  <si>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</si>
  <si>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</si>
  <si>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</si>
  <si>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</si>
  <si>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</si>
  <si>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</si>
  <si>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</si>
  <si>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</si>
  <si>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</si>
  <si>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</si>
  <si>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</si>
  <si>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</si>
  <si>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</si>
  <si>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</si>
  <si>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</si>
  <si>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</si>
  <si>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</si>
  <si>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</si>
  <si>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</si>
  <si>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</si>
  <si>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</si>
  <si>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</si>
  <si>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</si>
  <si>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</si>
  <si>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</si>
  <si>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</si>
  <si>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</si>
  <si>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</si>
  <si>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</si>
  <si>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</si>
  <si>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</si>
  <si>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</si>
  <si>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</si>
  <si>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</si>
  <si>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</si>
  <si>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</si>
  <si>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</si>
  <si>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</si>
  <si>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</si>
  <si>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</si>
  <si>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</si>
  <si>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</si>
  <si>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</si>
  <si>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</si>
  <si>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</si>
  <si>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</si>
  <si>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</si>
  <si>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</si>
  <si>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</si>
  <si>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</si>
  <si>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</si>
  <si>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</si>
  <si>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</si>
  <si>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</si>
  <si>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</si>
  <si>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</si>
  <si>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</si>
  <si>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</si>
  <si>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</si>
  <si>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</si>
  <si>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</si>
  <si>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</si>
  <si>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</si>
  <si>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</si>
  <si>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</si>
  <si>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</si>
  <si>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</si>
  <si>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</si>
  <si>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</si>
  <si>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</si>
  <si>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</si>
  <si>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</si>
  <si>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</si>
  <si>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</si>
  <si>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</si>
  <si>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</si>
  <si>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</si>
  <si>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</si>
  <si>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</si>
  <si>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</si>
  <si>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</si>
  <si>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</si>
  <si>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</si>
  <si>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</si>
  <si>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</si>
  <si>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</si>
  <si>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</si>
  <si>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</si>
  <si>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</si>
  <si>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</si>
  <si>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</si>
  <si>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</si>
  <si>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</si>
  <si>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</si>
  <si>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</si>
  <si>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</si>
  <si>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</si>
  <si>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</si>
  <si>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</si>
  <si>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</si>
  <si>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</si>
  <si>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</si>
  <si>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</si>
  <si>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</si>
  <si>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</si>
  <si>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</si>
  <si>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</si>
  <si>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</si>
  <si>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</si>
  <si>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</si>
  <si>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</si>
  <si>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</si>
  <si>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</si>
  <si>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</si>
  <si>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</si>
  <si>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</si>
  <si>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</si>
  <si>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</si>
  <si>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</si>
  <si>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</si>
  <si>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</si>
  <si>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</si>
  <si>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</si>
  <si>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</si>
  <si>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</si>
  <si>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</si>
  <si>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</si>
  <si>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</si>
  <si>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</si>
  <si>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</si>
  <si>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</si>
  <si>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</si>
  <si>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</si>
  <si>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</si>
  <si>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</si>
  <si>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</si>
  <si>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</si>
  <si>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</si>
  <si>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</si>
  <si>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</si>
  <si>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</si>
  <si>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</si>
  <si>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</si>
  <si>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</si>
  <si>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</si>
  <si>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</si>
  <si>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</si>
  <si>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</si>
  <si>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</si>
  <si>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</si>
  <si>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</si>
  <si>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</si>
  <si>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</si>
  <si>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</si>
  <si>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</si>
  <si>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</si>
  <si>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</si>
  <si>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</si>
  <si>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</si>
  <si>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</si>
  <si>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</si>
  <si>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</si>
  <si>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</si>
  <si>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</si>
  <si>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</si>
  <si>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</si>
  <si>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</si>
  <si>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</si>
  <si>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</si>
  <si>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</si>
  <si>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</si>
  <si>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</si>
  <si>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</si>
  <si>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</si>
  <si>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</si>
  <si>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</si>
  <si>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</si>
  <si>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</si>
  <si>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</si>
  <si>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</si>
  <si>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</si>
  <si>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</si>
  <si>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</si>
  <si>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</si>
  <si>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</si>
  <si>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</si>
  <si>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</si>
  <si>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</si>
  <si>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</si>
  <si>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</si>
  <si>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</si>
  <si>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</si>
  <si>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</si>
  <si>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</si>
  <si>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</si>
  <si>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</si>
  <si>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</si>
  <si>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</si>
  <si>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</si>
  <si>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</si>
  <si>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</si>
  <si>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</si>
  <si>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</si>
  <si>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</si>
  <si>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</si>
  <si>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</si>
  <si>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</si>
  <si>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</si>
  <si>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</si>
  <si>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</si>
  <si>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</si>
  <si>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</si>
  <si>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</si>
  <si>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</si>
  <si>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</si>
  <si>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</si>
  <si>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</si>
  <si>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</si>
  <si>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</si>
  <si>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</si>
  <si>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</si>
  <si>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</si>
  <si>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</si>
  <si>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</si>
  <si>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</si>
  <si>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</si>
  <si>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</si>
  <si>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</si>
  <si>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</si>
  <si>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</si>
  <si>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</si>
  <si>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</si>
  <si>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</si>
  <si>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</si>
  <si>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</si>
  <si>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</si>
  <si>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</si>
  <si>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</si>
  <si>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</si>
  <si>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</si>
  <si>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</si>
  <si>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</si>
  <si>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</si>
  <si>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</si>
  <si>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</si>
  <si>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</si>
  <si>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</si>
  <si>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</si>
  <si>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</si>
  <si>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</si>
  <si>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</si>
  <si>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</si>
  <si>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</si>
  <si>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</si>
  <si>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</si>
  <si>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</si>
  <si>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</si>
  <si>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</si>
  <si>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</si>
  <si>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</si>
  <si>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</si>
  <si>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</si>
  <si>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</si>
  <si>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</si>
  <si>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</si>
  <si>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</si>
  <si>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</si>
  <si>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</si>
  <si>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</si>
  <si>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</si>
  <si>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</si>
  <si>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</si>
  <si>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</si>
  <si>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</si>
  <si>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</si>
  <si>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</si>
  <si>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</si>
  <si>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</si>
  <si>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</si>
  <si>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</si>
  <si>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</si>
  <si>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</si>
  <si>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</si>
  <si>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</si>
  <si>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</si>
  <si>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</si>
  <si>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</si>
  <si>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</si>
  <si>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</si>
  <si>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</si>
  <si>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</si>
  <si>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</si>
  <si>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</si>
  <si>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</si>
  <si>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</si>
  <si>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</si>
  <si>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</si>
  <si>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</si>
  <si>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</si>
  <si>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</si>
  <si>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</si>
  <si>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</si>
  <si>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</si>
  <si>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</si>
  <si>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</si>
  <si>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</si>
  <si>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</si>
  <si>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</si>
  <si>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</si>
  <si>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</si>
  <si>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</si>
  <si>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</si>
  <si>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</si>
  <si>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</si>
  <si>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</si>
  <si>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</si>
  <si>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</si>
  <si>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</si>
  <si>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</si>
  <si>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</si>
  <si>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</si>
  <si>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</si>
  <si>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</si>
  <si>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</si>
  <si>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</si>
  <si>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</si>
  <si>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</si>
  <si>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</si>
  <si>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</si>
  <si>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</si>
  <si>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</si>
  <si>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</si>
  <si>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</si>
  <si>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</si>
  <si>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</si>
  <si>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</si>
  <si>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</si>
  <si>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</si>
  <si>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</si>
  <si>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</si>
  <si>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</si>
  <si>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</si>
  <si>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</si>
  <si>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</si>
  <si>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</si>
  <si>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</si>
  <si>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</si>
  <si>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</si>
  <si>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</si>
  <si>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</si>
  <si>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</si>
  <si>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</si>
  <si>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</si>
  <si>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</si>
  <si>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</si>
  <si>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</si>
  <si>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</si>
  <si>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</si>
  <si>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</si>
  <si>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</si>
  <si>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</si>
  <si>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</si>
  <si>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</si>
  <si>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</si>
  <si>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</si>
  <si>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</si>
  <si>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</si>
  <si>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</si>
  <si>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</si>
  <si>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</si>
  <si>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</si>
  <si>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</si>
  <si>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</si>
  <si>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</si>
  <si>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</si>
  <si>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</si>
  <si>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</si>
  <si>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</si>
  <si>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</si>
  <si>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</si>
  <si>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</si>
  <si>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</si>
  <si>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</si>
  <si>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</si>
  <si>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</si>
  <si>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</si>
  <si>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</si>
  <si>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</si>
  <si>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</si>
  <si>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</si>
  <si>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</si>
  <si>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</si>
  <si>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</si>
  <si>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</si>
  <si>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</si>
  <si>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</si>
  <si>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</si>
  <si>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</si>
  <si>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</si>
  <si>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</si>
  <si>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</si>
  <si>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</si>
  <si>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</si>
  <si>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</si>
  <si>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</si>
  <si>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</si>
  <si>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</si>
  <si>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</si>
  <si>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</si>
  <si>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</si>
  <si>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</si>
  <si>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</si>
  <si>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</si>
  <si>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</si>
  <si>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</si>
  <si>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</si>
  <si>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</si>
  <si>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</si>
  <si>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</si>
  <si>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</si>
  <si>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</si>
  <si>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</si>
  <si>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</si>
  <si>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</si>
  <si>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</si>
  <si>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</si>
  <si>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</si>
  <si>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</si>
  <si>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</si>
  <si>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</si>
  <si>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</si>
  <si>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</si>
  <si>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</si>
  <si>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</si>
  <si>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</si>
  <si>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</si>
  <si>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</si>
  <si>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</si>
  <si>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</si>
  <si>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</si>
  <si>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</si>
  <si>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</si>
  <si>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</si>
  <si>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</si>
  <si>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</si>
  <si>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</si>
  <si>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</si>
  <si>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</si>
  <si>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</si>
  <si>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</si>
  <si>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</si>
  <si>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</si>
  <si>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</si>
  <si>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</si>
  <si>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</si>
  <si>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</si>
  <si>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</si>
  <si>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</si>
  <si>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</si>
  <si>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</si>
  <si>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</si>
  <si>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</si>
  <si>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</si>
  <si>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</si>
  <si>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</si>
  <si>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</si>
  <si>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</si>
  <si>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</si>
  <si>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</si>
  <si>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</si>
  <si>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</si>
  <si>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</si>
  <si>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</si>
  <si>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</si>
  <si>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</si>
  <si>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</si>
  <si>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</si>
  <si>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</si>
  <si>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</si>
  <si>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</si>
  <si>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</si>
  <si>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</si>
  <si>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</si>
  <si>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</si>
  <si>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</si>
  <si>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</si>
  <si>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</si>
  <si>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</si>
  <si>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</si>
  <si>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</si>
  <si>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</si>
  <si>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</si>
  <si>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</si>
  <si>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</si>
  <si>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</si>
  <si>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</si>
  <si>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</si>
  <si>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</si>
  <si>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</si>
  <si>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</si>
  <si>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</si>
  <si>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</si>
  <si>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</si>
  <si>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</si>
  <si>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</si>
  <si>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</si>
  <si>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</si>
  <si>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</si>
  <si>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</si>
  <si>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</si>
  <si>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</si>
  <si>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</si>
  <si>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</si>
  <si>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</si>
  <si>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</si>
  <si>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</si>
  <si>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</si>
  <si>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</si>
  <si>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</si>
  <si>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</si>
  <si>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</si>
  <si>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</si>
  <si>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</si>
  <si>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</si>
  <si>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</si>
  <si>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</si>
  <si>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</si>
  <si>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</si>
  <si>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</si>
  <si>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</si>
  <si>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</si>
  <si>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</si>
  <si>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</si>
  <si>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</si>
  <si>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</si>
  <si>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</si>
  <si>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</si>
  <si>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</si>
  <si>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</si>
  <si>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</si>
  <si>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</si>
  <si>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</si>
  <si>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</si>
  <si>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</si>
  <si>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</si>
  <si>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</si>
  <si>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</si>
  <si>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</si>
  <si>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</si>
  <si>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</si>
  <si>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</si>
  <si>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</si>
  <si>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</si>
  <si>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</si>
  <si>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</si>
  <si>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</si>
  <si>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</si>
  <si>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</si>
  <si>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</si>
  <si>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</si>
  <si>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</si>
  <si>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</si>
  <si>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</si>
  <si>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</si>
  <si>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</si>
  <si>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</si>
  <si>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</si>
  <si>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</si>
  <si>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</si>
  <si>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</si>
  <si>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</si>
  <si>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</si>
  <si>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</si>
  <si>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</si>
  <si>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</si>
  <si>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</si>
  <si>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</si>
  <si>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</si>
  <si>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</si>
  <si>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</si>
  <si>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</si>
  <si>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</si>
  <si>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</si>
  <si>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</si>
  <si>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</si>
  <si>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</si>
  <si>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</si>
  <si>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</si>
  <si>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</si>
  <si>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</si>
  <si>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</si>
  <si>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</si>
  <si>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</si>
  <si>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</si>
  <si>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</si>
  <si>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</si>
  <si>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</si>
  <si>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</si>
  <si>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</si>
  <si>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</si>
  <si>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</si>
  <si>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</si>
  <si>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</si>
  <si>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</si>
  <si>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</si>
  <si>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</si>
  <si>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</si>
  <si>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</si>
  <si>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</si>
  <si>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</si>
  <si>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</si>
  <si>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</si>
  <si>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</si>
  <si>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</si>
  <si>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</si>
  <si>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</si>
  <si>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</si>
  <si>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</si>
  <si>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</si>
  <si>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</si>
  <si>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</si>
  <si>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</si>
  <si>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</si>
  <si>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</si>
  <si>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</si>
  <si>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</si>
  <si>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</si>
  <si>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</si>
  <si>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</si>
  <si>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</si>
  <si>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</si>
  <si>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</si>
  <si>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</si>
  <si>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</si>
  <si>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</si>
  <si>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</si>
  <si>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</si>
  <si>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</si>
  <si>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</si>
  <si>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</si>
  <si>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</si>
  <si>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</si>
  <si>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</si>
  <si>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</si>
  <si>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</si>
  <si>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</si>
  <si>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</si>
  <si>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</si>
  <si>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</si>
  <si>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</si>
  <si>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</si>
  <si>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</si>
  <si>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</si>
  <si>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</si>
  <si>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</si>
  <si>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</si>
  <si>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</si>
  <si>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</si>
  <si>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</si>
  <si>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</si>
  <si>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</si>
  <si>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</si>
  <si>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</si>
  <si>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</si>
  <si>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</si>
  <si>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</si>
  <si>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</si>
  <si>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</si>
  <si>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</si>
  <si>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</si>
  <si>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</si>
  <si>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</si>
  <si>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</si>
  <si>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</si>
  <si>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</si>
  <si>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</si>
  <si>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</si>
  <si>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</si>
  <si>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</si>
  <si>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</si>
  <si>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</si>
  <si>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</si>
  <si>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</si>
  <si>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</si>
  <si>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</si>
  <si>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</si>
  <si>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</si>
  <si>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</si>
  <si>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</si>
  <si>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</si>
  <si>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</si>
  <si>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</si>
  <si>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</si>
  <si>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</si>
  <si>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</si>
  <si>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</si>
  <si>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</si>
  <si>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</si>
  <si>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</si>
  <si>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</si>
  <si>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</si>
  <si>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</si>
  <si>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</si>
  <si>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</si>
  <si>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</si>
  <si>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</si>
  <si>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</si>
  <si>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</si>
  <si>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</si>
  <si>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</si>
  <si>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</si>
  <si>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</si>
  <si>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</si>
  <si>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</si>
  <si>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</si>
  <si>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</si>
  <si>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</si>
  <si>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</si>
  <si>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</si>
  <si>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</si>
  <si>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</si>
  <si>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</si>
  <si>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</si>
  <si>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</si>
  <si>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</si>
  <si>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</si>
  <si>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</si>
  <si>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</si>
  <si>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</si>
  <si>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</si>
  <si>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</si>
  <si>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</si>
  <si>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</si>
  <si>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</si>
  <si>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</si>
  <si>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</si>
  <si>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</si>
  <si>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</si>
  <si>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</si>
  <si>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</si>
  <si>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</si>
  <si>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</si>
  <si>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</si>
  <si>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</si>
  <si>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</si>
  <si>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</si>
  <si>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</si>
  <si>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</si>
  <si>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</si>
  <si>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</si>
  <si>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</si>
  <si>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</si>
  <si>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</si>
  <si>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</si>
  <si>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</si>
  <si>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</si>
  <si>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</si>
  <si>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</si>
  <si>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</si>
  <si>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</si>
  <si>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</si>
  <si>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</si>
  <si>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</si>
  <si>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</si>
  <si>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</si>
  <si>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</si>
  <si>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</si>
  <si>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</si>
  <si>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</si>
  <si>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</si>
  <si>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</si>
  <si>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</si>
  <si>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</si>
  <si>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</si>
  <si>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</si>
  <si>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</si>
  <si>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</si>
  <si>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</si>
  <si>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</si>
  <si>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</si>
  <si>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</si>
  <si>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</si>
  <si>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</si>
  <si>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</si>
  <si>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</si>
  <si>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</si>
  <si>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</si>
  <si>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</si>
  <si>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</si>
  <si>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</si>
  <si>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</si>
  <si>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</si>
  <si>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</si>
  <si>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</si>
  <si>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</si>
  <si>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</si>
  <si>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</si>
  <si>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</si>
  <si>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</si>
  <si>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</si>
  <si>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</si>
  <si>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</si>
  <si>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</si>
  <si>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</si>
  <si>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</si>
  <si>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</si>
  <si>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</si>
  <si>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</si>
  <si>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</si>
  <si>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</si>
  <si>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</si>
  <si>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</si>
  <si>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</si>
  <si>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</si>
  <si>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</si>
  <si>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</si>
  <si>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</si>
  <si>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</si>
  <si>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</si>
  <si>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</si>
  <si>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</si>
  <si>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</si>
  <si>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</si>
  <si>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</si>
  <si>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</si>
  <si>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</si>
  <si>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</si>
  <si>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</si>
  <si>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</si>
  <si>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</si>
  <si>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</si>
  <si>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</si>
  <si>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</si>
  <si>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</si>
  <si>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</si>
  <si>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</si>
  <si>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</si>
  <si>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</si>
  <si>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</si>
  <si>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</si>
  <si>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</si>
  <si>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</si>
  <si>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</si>
  <si>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</si>
  <si>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</si>
  <si>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</si>
  <si>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</si>
  <si>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</si>
  <si>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</si>
  <si>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</si>
  <si>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</si>
  <si>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</si>
  <si>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</si>
  <si>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</si>
  <si>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</si>
  <si>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</si>
  <si>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</si>
  <si>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</si>
  <si>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</si>
  <si>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</si>
  <si>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</si>
  <si>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</si>
  <si>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</si>
  <si>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</si>
  <si>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</si>
  <si>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</si>
  <si>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</si>
  <si>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</si>
  <si>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</si>
  <si>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</si>
  <si>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</si>
  <si>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</si>
  <si>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</si>
  <si>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</si>
  <si>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</si>
  <si>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</si>
  <si>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</si>
  <si>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</si>
  <si>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</si>
  <si>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</si>
  <si>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</si>
  <si>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</si>
  <si>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</si>
  <si>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</si>
  <si>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</si>
  <si>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</si>
  <si>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</si>
  <si>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</si>
  <si>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</si>
  <si>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</si>
  <si>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</si>
  <si>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</si>
  <si>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</si>
  <si>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</si>
  <si>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</si>
  <si>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</si>
  <si>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</si>
  <si>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</si>
  <si>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</si>
  <si>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</si>
  <si>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</si>
  <si>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</si>
  <si>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</si>
  <si>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</si>
  <si>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</si>
  <si>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</si>
  <si>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</si>
  <si>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</si>
  <si>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</si>
  <si>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</si>
  <si>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</si>
  <si>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</si>
  <si>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</si>
  <si>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</si>
  <si>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</si>
  <si>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</si>
  <si>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</si>
  <si>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</si>
  <si>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</si>
  <si>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</si>
  <si>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</si>
  <si>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</si>
  <si>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</si>
  <si>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</si>
  <si>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</si>
  <si>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</si>
  <si>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</si>
  <si>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</si>
  <si>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</si>
  <si>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</si>
  <si>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</si>
  <si>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</si>
  <si>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</si>
  <si>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</si>
  <si>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</si>
  <si>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</si>
  <si>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</si>
  <si>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</si>
  <si>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</si>
  <si>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</si>
  <si>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</si>
  <si>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</si>
  <si>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</si>
  <si>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</si>
  <si>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</si>
  <si>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</si>
  <si>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</si>
  <si>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</si>
  <si>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</si>
  <si>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</si>
  <si>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</si>
  <si>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</si>
  <si>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</si>
  <si>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</si>
  <si>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</si>
  <si>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</si>
  <si>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</si>
  <si>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</si>
  <si>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</si>
  <si>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</si>
  <si>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</si>
  <si>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</si>
  <si>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</si>
  <si>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</si>
  <si>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</si>
  <si>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</si>
  <si>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</si>
  <si>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</si>
  <si>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</si>
  <si>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</si>
  <si>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</si>
  <si>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</si>
  <si>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</si>
  <si>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</si>
  <si>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</si>
  <si>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</si>
  <si>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</si>
  <si>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</si>
  <si>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</si>
  <si>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</si>
  <si>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</si>
  <si>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</si>
  <si>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</si>
  <si>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</si>
  <si>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</si>
  <si>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</si>
  <si>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</si>
  <si>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</si>
  <si>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</si>
  <si>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</si>
  <si>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</si>
  <si>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</si>
  <si>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</si>
  <si>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</si>
  <si>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</si>
  <si>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</si>
  <si>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</si>
  <si>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</si>
  <si>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</si>
  <si>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</si>
  <si>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</si>
  <si>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</si>
  <si>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</si>
  <si>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</si>
  <si>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</si>
  <si>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</si>
  <si>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</si>
  <si>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</si>
  <si>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</si>
  <si>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</si>
  <si>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</si>
  <si>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</si>
  <si>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</si>
  <si>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</si>
  <si>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</si>
  <si>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</si>
  <si>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</si>
  <si>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</si>
  <si>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</si>
  <si>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</si>
  <si>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</si>
  <si>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</si>
  <si>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</si>
  <si>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</si>
  <si>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</si>
  <si>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</si>
  <si>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</si>
  <si>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</si>
  <si>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</si>
  <si>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</si>
  <si>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</si>
  <si>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</si>
  <si>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</si>
  <si>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</si>
  <si>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</si>
  <si>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</si>
  <si>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</si>
  <si>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</si>
  <si>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</si>
  <si>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</si>
  <si>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</si>
  <si>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</si>
  <si>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</si>
  <si>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</si>
  <si>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</si>
  <si>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</si>
  <si>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</si>
  <si>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</si>
  <si>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</si>
  <si>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</si>
  <si>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</si>
  <si>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</si>
  <si>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</si>
  <si>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</si>
  <si>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</si>
  <si>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</si>
  <si>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</si>
  <si>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</si>
  <si>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</si>
  <si>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</si>
  <si>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</si>
  <si>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</si>
  <si>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</si>
  <si>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</si>
  <si>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</si>
  <si>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</si>
  <si>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</si>
  <si>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</si>
  <si>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</si>
  <si>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</si>
  <si>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</si>
  <si>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</si>
  <si>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</si>
  <si>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</si>
  <si>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</si>
  <si>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</si>
  <si>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</si>
  <si>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</si>
  <si>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</si>
  <si>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</si>
  <si>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</si>
  <si>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</si>
  <si>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</si>
  <si>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</si>
  <si>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</si>
  <si>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</si>
  <si>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</si>
  <si>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</si>
  <si>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</si>
  <si>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</si>
  <si>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</si>
  <si>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</si>
  <si>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</si>
  <si>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</si>
  <si>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</si>
  <si>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</si>
  <si>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</si>
  <si>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</si>
  <si>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</si>
  <si>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</si>
  <si>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</si>
  <si>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</si>
  <si>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</si>
  <si>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</si>
  <si>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</si>
  <si>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</si>
  <si>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</si>
  <si>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</si>
  <si>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</si>
  <si>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</si>
  <si>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</si>
  <si>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</si>
  <si>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</si>
  <si>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</si>
  <si>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</si>
  <si>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</si>
  <si>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</si>
  <si>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</si>
  <si>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</si>
  <si>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</si>
  <si>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</si>
  <si>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</si>
  <si>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</si>
  <si>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</si>
  <si>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</si>
  <si>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</si>
  <si>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</si>
  <si>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</si>
  <si>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</si>
  <si>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</si>
  <si>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</si>
  <si>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</si>
  <si>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</si>
  <si>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</si>
  <si>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</si>
  <si>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</si>
  <si>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</si>
  <si>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</si>
  <si>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</si>
  <si>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</si>
  <si>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</si>
  <si>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</si>
  <si>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</si>
  <si>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</si>
  <si>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</si>
  <si>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</si>
  <si>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</si>
  <si>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</si>
  <si>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</si>
  <si>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</si>
  <si>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</si>
  <si>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</si>
  <si>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</si>
  <si>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</si>
  <si>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</si>
  <si>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</si>
  <si>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</si>
  <si>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</si>
  <si>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</si>
  <si>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</si>
  <si>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</si>
  <si>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</si>
  <si>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</si>
  <si>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</si>
  <si>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</si>
  <si>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</si>
  <si>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</si>
  <si>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</si>
  <si>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</si>
  <si>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</si>
  <si>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</si>
  <si>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</si>
  <si>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</si>
  <si>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</si>
  <si>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</si>
  <si>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</si>
  <si>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</si>
  <si>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</si>
  <si>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</si>
  <si>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</si>
  <si>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</si>
  <si>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</si>
  <si>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</si>
  <si>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</si>
  <si>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</si>
  <si>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</si>
  <si>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</si>
  <si>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</si>
  <si>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</si>
  <si>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</si>
  <si>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</si>
  <si>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</si>
  <si>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</si>
  <si>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</si>
  <si>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</si>
  <si>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</si>
  <si>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</si>
  <si>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</si>
  <si>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</si>
  <si>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</si>
  <si>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</si>
  <si>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</si>
  <si>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</si>
  <si>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</si>
  <si>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</si>
  <si>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</si>
  <si>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</si>
  <si>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</si>
  <si>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</si>
  <si>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</si>
  <si>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</si>
  <si>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</si>
  <si>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</si>
  <si>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</si>
  <si>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</si>
  <si>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</si>
  <si>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</si>
  <si>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</si>
  <si>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</si>
  <si>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</si>
  <si>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</si>
  <si>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</si>
  <si>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</si>
  <si>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</si>
  <si>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</si>
  <si>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</si>
  <si>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</si>
  <si>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</si>
  <si>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</si>
  <si>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</si>
  <si>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</si>
  <si>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</si>
  <si>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</si>
  <si>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</si>
  <si>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</si>
  <si>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</si>
  <si>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</si>
  <si>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</si>
  <si>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</si>
  <si>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</si>
  <si>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</si>
  <si>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</si>
  <si>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</si>
  <si>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</si>
  <si>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</si>
  <si>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</si>
  <si>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</si>
  <si>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</si>
  <si>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</si>
  <si>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</si>
  <si>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</si>
  <si>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</si>
  <si>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</si>
  <si>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</si>
  <si>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</si>
  <si>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</si>
  <si>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</si>
  <si>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</si>
  <si>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</si>
  <si>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</si>
  <si>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</si>
  <si>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</si>
  <si>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</si>
  <si>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</si>
  <si>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</si>
  <si>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</si>
  <si>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</si>
  <si>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</si>
  <si>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</si>
  <si>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</si>
  <si>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</si>
  <si>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</si>
  <si>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</si>
  <si>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</si>
  <si>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</si>
  <si>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</si>
  <si>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</si>
  <si>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</si>
  <si>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</si>
  <si>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</si>
  <si>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</si>
  <si>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</si>
  <si>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</si>
  <si>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</si>
  <si>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</si>
  <si>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</si>
  <si>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</si>
  <si>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</si>
  <si>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</si>
  <si>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</si>
  <si>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</si>
  <si>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</si>
  <si>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</si>
  <si>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</si>
  <si>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</si>
  <si>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</si>
  <si>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</si>
  <si>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</si>
  <si>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</si>
  <si>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</si>
  <si>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</si>
  <si>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</si>
  <si>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</si>
  <si>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</si>
  <si>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</si>
  <si>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</si>
  <si>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</si>
  <si>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</si>
  <si>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</si>
  <si>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</si>
  <si>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</si>
  <si>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</si>
  <si>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</si>
  <si>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</si>
  <si>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</si>
  <si>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</si>
  <si>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</si>
  <si>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</si>
  <si>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</si>
  <si>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</si>
  <si>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</si>
  <si>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</si>
  <si>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</si>
  <si>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</si>
  <si>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</si>
  <si>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</si>
  <si>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</si>
  <si>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</si>
  <si>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</si>
  <si>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</si>
  <si>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</si>
  <si>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</si>
  <si>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</si>
  <si>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</si>
  <si>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</si>
  <si>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</si>
  <si>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</si>
  <si>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</si>
  <si>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</si>
  <si>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</si>
  <si>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</si>
  <si>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</si>
  <si>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</si>
  <si>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</si>
  <si>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</si>
  <si>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</si>
  <si>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</si>
  <si>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</si>
  <si>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</si>
  <si>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</si>
  <si>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</si>
  <si>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</si>
  <si>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</si>
  <si>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</si>
  <si>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</si>
  <si>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</si>
  <si>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</si>
  <si>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</si>
  <si>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</si>
  <si>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</si>
  <si>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</si>
  <si>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</si>
  <si>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</si>
  <si>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</si>
  <si>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</si>
  <si>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</si>
  <si>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</si>
  <si>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</si>
  <si>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</si>
  <si>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</si>
  <si>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</si>
  <si>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</si>
  <si>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</si>
  <si>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</si>
  <si>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</si>
  <si>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</si>
  <si>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</si>
  <si>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</si>
  <si>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</si>
  <si>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</si>
  <si>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</si>
  <si>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</si>
  <si>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</si>
  <si>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</si>
  <si>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</si>
  <si>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</si>
  <si>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</si>
  <si>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</si>
  <si>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</si>
  <si>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</si>
  <si>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</si>
  <si>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</si>
  <si>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</si>
  <si>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</si>
  <si>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</si>
  <si>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</si>
  <si>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</si>
  <si>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</si>
  <si>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</si>
  <si>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</si>
  <si>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</si>
  <si>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</si>
  <si>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</si>
  <si>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</si>
  <si>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</si>
  <si>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</si>
  <si>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</si>
  <si>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</si>
  <si>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</si>
  <si>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</si>
  <si>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</si>
  <si>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</si>
  <si>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</si>
  <si>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</si>
  <si>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</si>
  <si>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</si>
  <si>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</si>
  <si>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</si>
  <si>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</si>
  <si>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</si>
  <si>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</si>
  <si>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</si>
  <si>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</si>
  <si>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</si>
  <si>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</si>
  <si>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</si>
  <si>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</si>
  <si>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</si>
  <si>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</si>
  <si>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</si>
  <si>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</si>
  <si>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</si>
  <si>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</si>
  <si>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</si>
  <si>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</si>
  <si>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</si>
  <si>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</si>
  <si>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</si>
  <si>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</si>
  <si>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</si>
  <si>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</si>
  <si>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</si>
  <si>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</si>
  <si>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</si>
  <si>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</si>
  <si>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</si>
  <si>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</si>
  <si>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</si>
  <si>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</si>
  <si>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</si>
  <si>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</si>
  <si>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</si>
  <si>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</si>
  <si>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</si>
  <si>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</si>
  <si>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</si>
  <si>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</si>
  <si>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</si>
  <si>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</si>
  <si>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</si>
  <si>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</si>
  <si>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</si>
  <si>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</si>
  <si>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</si>
  <si>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</si>
  <si>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</si>
  <si>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</si>
  <si>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</si>
  <si>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</si>
  <si>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</si>
  <si>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</si>
  <si>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</si>
  <si>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</si>
  <si>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</si>
  <si>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</si>
  <si>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</si>
  <si>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</si>
  <si>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</si>
  <si>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</si>
  <si>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</si>
  <si>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</si>
  <si>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</si>
  <si>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</si>
  <si>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</si>
  <si>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</si>
  <si>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</si>
  <si>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</si>
  <si>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</si>
  <si>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</si>
  <si>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</si>
  <si>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</si>
  <si>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</si>
  <si>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</si>
  <si>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</si>
  <si>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</si>
  <si>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</si>
  <si>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</si>
  <si>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</si>
  <si>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</si>
  <si>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</si>
  <si>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</si>
  <si>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</si>
  <si>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</si>
  <si>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</si>
  <si>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</si>
  <si>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</si>
  <si>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</si>
  <si>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</si>
  <si>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</si>
  <si>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</si>
  <si>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</si>
  <si>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</si>
  <si>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</si>
  <si>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</si>
  <si>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</si>
  <si>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</si>
  <si>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</si>
  <si>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</si>
  <si>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</si>
  <si>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</si>
  <si>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</si>
  <si>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</si>
  <si>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</si>
  <si>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</si>
  <si>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</si>
  <si>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</si>
  <si>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</si>
  <si>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</si>
  <si>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</si>
  <si>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</si>
  <si>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</si>
  <si>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</si>
  <si>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</si>
  <si>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</si>
  <si>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</si>
  <si>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</si>
  <si>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</si>
  <si>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</si>
  <si>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</si>
  <si>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</si>
  <si>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</si>
  <si>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</si>
  <si>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</si>
  <si>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</si>
  <si>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</si>
  <si>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</si>
  <si>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</si>
  <si>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</si>
  <si>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</si>
  <si>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</si>
  <si>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</si>
  <si>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</si>
  <si>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</si>
  <si>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</si>
  <si>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</si>
  <si>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</si>
  <si>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</si>
  <si>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</si>
  <si>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</si>
  <si>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</si>
  <si>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</si>
  <si>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</si>
  <si>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</si>
  <si>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</si>
  <si>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</si>
  <si>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</si>
  <si>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</si>
  <si>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</si>
  <si>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</si>
  <si>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</si>
  <si>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</si>
  <si>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</si>
  <si>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</si>
  <si>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</si>
  <si>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</si>
  <si>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</si>
  <si>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</si>
  <si>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</si>
  <si>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</si>
  <si>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</si>
  <si>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</si>
  <si>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</si>
  <si>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</si>
  <si>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</si>
  <si>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</si>
  <si>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</si>
  <si>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</si>
  <si>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</si>
  <si>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</si>
  <si>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</si>
  <si>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</si>
  <si>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</si>
  <si>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</si>
  <si>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</si>
  <si>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</si>
  <si>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</si>
  <si>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</si>
  <si>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</si>
  <si>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</si>
  <si>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</si>
  <si>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</si>
  <si>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</si>
  <si>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</si>
  <si>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</si>
  <si>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</si>
  <si>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</si>
  <si>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</si>
  <si>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</si>
  <si>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</si>
  <si>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</si>
  <si>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</si>
  <si>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</si>
  <si>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</si>
  <si>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</si>
  <si>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</si>
  <si>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</si>
  <si>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</si>
  <si>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</si>
  <si>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</si>
  <si>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</si>
  <si>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</si>
  <si>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</si>
  <si>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</si>
  <si>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</si>
  <si>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</si>
  <si>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</si>
  <si>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</si>
  <si>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</si>
  <si>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</si>
  <si>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</si>
  <si>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</si>
  <si>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</si>
  <si>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</si>
  <si>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</si>
  <si>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</si>
  <si>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</si>
  <si>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</si>
  <si>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</si>
  <si>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</si>
  <si>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</si>
  <si>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</si>
  <si>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</si>
  <si>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</si>
  <si>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</si>
  <si>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</si>
  <si>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</si>
  <si>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</si>
  <si>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</si>
  <si>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</si>
  <si>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</si>
  <si>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</si>
  <si>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</si>
  <si>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</si>
  <si>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</si>
  <si>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</si>
  <si>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</si>
  <si>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</si>
  <si>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</si>
  <si>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</si>
  <si>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</si>
  <si>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</si>
  <si>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</si>
  <si>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</si>
  <si>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</si>
  <si>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</si>
  <si>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</si>
  <si>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</si>
  <si>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</si>
  <si>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</si>
  <si>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</si>
  <si>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</si>
  <si>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</si>
  <si>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</si>
  <si>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</si>
  <si>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</si>
  <si>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</si>
  <si>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</si>
  <si>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</si>
  <si>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</si>
  <si>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</si>
  <si>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</si>
  <si>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</si>
  <si>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</si>
  <si>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</si>
  <si>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</si>
  <si>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</si>
  <si>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</si>
  <si>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</si>
  <si>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</si>
  <si>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</si>
  <si>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</si>
  <si>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</si>
  <si>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</si>
  <si>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</si>
  <si>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</si>
  <si>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</si>
  <si>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</si>
  <si>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</si>
  <si>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</si>
  <si>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</si>
  <si>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</si>
  <si>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</si>
  <si>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</si>
  <si>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</si>
  <si>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</si>
  <si>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</si>
  <si>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</si>
  <si>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</si>
  <si>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</si>
  <si>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</si>
  <si>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</si>
  <si>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</si>
  <si>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</si>
  <si>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</si>
  <si>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</si>
  <si>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</si>
  <si>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</si>
  <si>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</si>
  <si>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</si>
  <si>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</si>
  <si>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</si>
  <si>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</si>
  <si>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</si>
  <si>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</si>
  <si>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</si>
  <si>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</si>
  <si>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</si>
  <si>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</si>
  <si>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</si>
  <si>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</si>
  <si>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</si>
  <si>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</si>
  <si>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</si>
  <si>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</si>
  <si>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</si>
  <si>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</si>
  <si>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</si>
  <si>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</si>
  <si>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</si>
  <si>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</si>
  <si>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</si>
  <si>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</si>
  <si>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</si>
  <si>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</si>
  <si>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</si>
  <si>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</si>
  <si>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</si>
  <si>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</si>
  <si>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</si>
  <si>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</si>
  <si>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</si>
  <si>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</si>
  <si>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</si>
  <si>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</si>
  <si>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</si>
  <si>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</si>
  <si>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</si>
  <si>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</si>
  <si>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</si>
  <si>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</si>
  <si>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</si>
  <si>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</si>
  <si>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</si>
  <si>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</si>
  <si>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</si>
  <si>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</si>
  <si>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</si>
  <si>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</si>
  <si>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</si>
  <si>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</si>
  <si>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</si>
  <si>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</si>
  <si>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</si>
  <si>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</si>
  <si>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</si>
  <si>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</si>
  <si>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</si>
  <si>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</si>
  <si>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</si>
  <si>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</si>
  <si>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</si>
  <si>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</si>
  <si>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</si>
  <si>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</si>
  <si>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</si>
  <si>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</si>
  <si>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</si>
  <si>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</si>
  <si>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</si>
  <si>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</si>
  <si>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</si>
  <si>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</si>
  <si>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</si>
  <si>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</si>
  <si>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</si>
  <si>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</si>
  <si>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</si>
  <si>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</si>
  <si>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</si>
  <si>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</si>
  <si>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</si>
  <si>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</si>
  <si>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</si>
  <si>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</si>
  <si>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</si>
  <si>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</si>
  <si>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</si>
  <si>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</si>
  <si>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</si>
  <si>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</si>
  <si>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</si>
  <si>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</si>
  <si>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</si>
  <si>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</si>
  <si>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</si>
  <si>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</si>
  <si>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</si>
  <si>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</si>
  <si>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</si>
  <si>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</si>
  <si>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</si>
  <si>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</si>
  <si>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</si>
  <si>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</si>
  <si>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</si>
  <si>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</si>
  <si>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</si>
  <si>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</si>
  <si>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</si>
  <si>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</si>
  <si>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</si>
  <si>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</si>
  <si>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</si>
  <si>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</si>
  <si>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</si>
  <si>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</si>
  <si>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</si>
  <si>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</si>
  <si>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</si>
  <si>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</si>
  <si>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</si>
  <si>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</si>
  <si>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</si>
  <si>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</si>
  <si>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</si>
  <si>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</si>
  <si>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</si>
  <si>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</si>
  <si>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</si>
  <si>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</si>
  <si>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</si>
  <si>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</si>
  <si>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</si>
  <si>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</si>
  <si>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</si>
  <si>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</si>
  <si>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</si>
  <si>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</si>
  <si>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</si>
  <si>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</si>
  <si>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</si>
  <si>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</si>
  <si>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</si>
  <si>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</si>
  <si>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</si>
  <si>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</si>
  <si>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</si>
  <si>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</si>
  <si>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</si>
  <si>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</si>
  <si>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</si>
  <si>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</si>
  <si>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</si>
  <si>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</si>
  <si>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</si>
  <si>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</si>
  <si>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</si>
  <si>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</si>
  <si>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</si>
  <si>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</si>
  <si>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</si>
  <si>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</si>
  <si>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</si>
  <si>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</si>
  <si>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</si>
  <si>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</si>
  <si>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</si>
  <si>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</si>
  <si>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</si>
  <si>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</si>
  <si>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</si>
  <si>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</si>
  <si>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</si>
  <si>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</si>
  <si>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</si>
  <si>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</si>
  <si>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</si>
  <si>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</si>
  <si>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</si>
  <si>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</si>
  <si>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</si>
  <si>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</si>
  <si>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</si>
  <si>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</si>
  <si>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</si>
  <si>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</si>
  <si>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</si>
  <si>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</si>
  <si>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</si>
  <si>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</si>
  <si>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</si>
  <si>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</si>
  <si>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</si>
  <si>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</si>
  <si>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</si>
  <si>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</si>
  <si>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</si>
  <si>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</si>
  <si>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</si>
  <si>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</si>
  <si>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</si>
  <si>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</si>
  <si>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</si>
  <si>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</si>
  <si>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</si>
  <si>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</si>
  <si>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</si>
  <si>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</si>
  <si>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</si>
  <si>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</si>
  <si>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</si>
  <si>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</si>
  <si>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</si>
  <si>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</si>
  <si>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</si>
  <si>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</si>
  <si>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</si>
  <si>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</si>
  <si>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</si>
  <si>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</si>
  <si>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</si>
  <si>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</si>
  <si>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</si>
  <si>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</si>
  <si>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</si>
  <si>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</si>
  <si>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</si>
  <si>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</si>
  <si>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</si>
  <si>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</si>
  <si>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</si>
  <si>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</si>
  <si>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</si>
  <si>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</si>
  <si>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</si>
  <si>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</si>
  <si>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</si>
  <si>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</si>
  <si>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</si>
  <si>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</si>
  <si>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</si>
  <si>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</si>
  <si>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</si>
  <si>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</si>
  <si>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</si>
  <si>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</si>
  <si>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</si>
  <si>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</si>
  <si>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</si>
  <si>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</si>
  <si>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</si>
  <si>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</si>
  <si>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</si>
  <si>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</si>
  <si>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</si>
  <si>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</si>
  <si>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</si>
  <si>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</si>
  <si>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</si>
  <si>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</si>
  <si>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</si>
  <si>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</si>
  <si>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</si>
  <si>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</si>
  <si>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</si>
  <si>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</si>
  <si>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</si>
  <si>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</si>
  <si>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</si>
  <si>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</si>
  <si>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</si>
  <si>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</si>
  <si>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</si>
  <si>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</si>
  <si>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</si>
  <si>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</si>
  <si>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</si>
  <si>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</si>
  <si>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</si>
  <si>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</si>
  <si>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</si>
  <si>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</si>
  <si>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</si>
  <si>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</si>
  <si>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</si>
  <si>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</si>
  <si>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</si>
  <si>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</si>
  <si>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</si>
  <si>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</si>
  <si>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</si>
  <si>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</si>
  <si>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</si>
  <si>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</si>
  <si>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</si>
  <si>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</si>
  <si>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</si>
  <si>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</si>
  <si>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</si>
  <si>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</si>
  <si>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</si>
  <si>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</si>
  <si>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</si>
  <si>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</si>
  <si>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</si>
  <si>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</si>
  <si>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</si>
  <si>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</si>
  <si>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</si>
  <si>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</si>
  <si>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</si>
  <si>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</si>
  <si>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</si>
  <si>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</si>
  <si>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</si>
  <si>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</si>
  <si>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</si>
  <si>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</si>
  <si>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</si>
  <si>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</si>
  <si>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</si>
  <si>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</si>
  <si>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</si>
  <si>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</si>
  <si>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</si>
  <si>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</si>
  <si>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</si>
  <si>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</si>
  <si>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</si>
  <si>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</si>
  <si>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</si>
  <si>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</si>
  <si>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</si>
  <si>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</si>
  <si>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</si>
  <si>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</si>
  <si>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</si>
  <si>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</si>
  <si>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</si>
  <si>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</si>
  <si>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</si>
  <si>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</si>
  <si>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</si>
  <si>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</si>
  <si>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</si>
  <si>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</si>
  <si>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</si>
  <si>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</si>
  <si>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</si>
  <si>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</si>
  <si>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</si>
  <si>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</si>
  <si>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</si>
  <si>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</si>
  <si>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</si>
  <si>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</si>
  <si>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</si>
  <si>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</si>
  <si>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</si>
  <si>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</si>
  <si>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</si>
  <si>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</si>
  <si>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</si>
  <si>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</si>
  <si>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</si>
  <si>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</si>
  <si>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</si>
  <si>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</si>
  <si>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</si>
  <si>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</si>
  <si>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</si>
  <si>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</si>
  <si>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</si>
  <si>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</si>
  <si>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</si>
  <si>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</si>
  <si>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</si>
  <si>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</si>
  <si>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</si>
  <si>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</si>
  <si>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</si>
  <si>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</si>
  <si>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</si>
  <si>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</si>
  <si>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</si>
  <si>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</si>
  <si>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</si>
  <si>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</si>
  <si>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</si>
  <si>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</si>
  <si>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</si>
  <si>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</si>
  <si>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</si>
  <si>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</si>
  <si>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</si>
  <si>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</si>
  <si>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</si>
  <si>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</si>
  <si>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</si>
  <si>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</si>
  <si>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</si>
  <si>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</si>
  <si>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</si>
  <si>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</si>
  <si>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</si>
  <si>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</si>
  <si>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</si>
  <si>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</si>
  <si>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</si>
  <si>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</si>
  <si>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</si>
  <si>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</si>
  <si>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</si>
  <si>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</si>
  <si>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</si>
  <si>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</si>
  <si>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</si>
  <si>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</si>
  <si>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</si>
  <si>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</si>
  <si>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</si>
  <si>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</si>
  <si>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</si>
  <si>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</si>
  <si>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</si>
  <si>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</si>
  <si>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</si>
  <si>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</si>
  <si>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</si>
  <si>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</si>
  <si>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</si>
  <si>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</si>
  <si>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</si>
  <si>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</si>
  <si>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</si>
  <si>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</si>
  <si>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</si>
  <si>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</si>
  <si>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</si>
  <si>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</si>
  <si>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</si>
  <si>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</si>
  <si>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</si>
  <si>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</si>
  <si>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</si>
  <si>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</si>
  <si>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</si>
  <si>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</si>
  <si>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</si>
  <si>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</si>
  <si>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</si>
  <si>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</si>
  <si>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</si>
  <si>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</si>
  <si>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</si>
  <si>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</si>
  <si>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</si>
  <si>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</si>
  <si>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</si>
  <si>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</si>
  <si>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</si>
  <si>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</si>
  <si>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</si>
  <si>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</si>
  <si>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</si>
  <si>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</si>
  <si>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</si>
  <si>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</si>
  <si>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</si>
  <si>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</si>
  <si>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</si>
  <si>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</si>
  <si>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</si>
  <si>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</si>
  <si>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</si>
  <si>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</si>
  <si>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</si>
  <si>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</si>
  <si>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</si>
  <si>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</si>
  <si>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</si>
  <si>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</si>
  <si>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</si>
  <si>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</si>
  <si>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</si>
  <si>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</si>
  <si>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</si>
  <si>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</si>
  <si>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</si>
  <si>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</si>
  <si>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</si>
  <si>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</si>
  <si>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</si>
  <si>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</si>
  <si>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</si>
  <si>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</si>
  <si>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</si>
  <si>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</si>
  <si>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</si>
  <si>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</si>
  <si>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</si>
  <si>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</si>
  <si>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</si>
  <si>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</si>
  <si>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</si>
  <si>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</si>
  <si>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</si>
  <si>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</si>
  <si>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</si>
  <si>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</si>
  <si>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</si>
  <si>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</si>
  <si>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</si>
  <si>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</si>
  <si>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</si>
  <si>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</si>
  <si>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</si>
  <si>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</si>
  <si>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</si>
  <si>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</si>
  <si>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</si>
  <si>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</si>
  <si>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</si>
  <si>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</si>
  <si>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</si>
  <si>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</si>
  <si>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</si>
  <si>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</si>
  <si>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</si>
  <si>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</si>
  <si>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</si>
  <si>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</si>
  <si>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</si>
  <si>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</si>
  <si>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</si>
  <si>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</si>
  <si>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</si>
  <si>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</si>
  <si>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</si>
  <si>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</si>
  <si>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</si>
  <si>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</si>
  <si>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</si>
  <si>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</si>
  <si>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</si>
  <si>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</si>
  <si>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</si>
  <si>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</si>
  <si>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</si>
  <si>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</si>
  <si>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</si>
  <si>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</si>
  <si>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</si>
  <si>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</si>
  <si>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</si>
  <si>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</si>
  <si>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</si>
  <si>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</si>
  <si>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</si>
  <si>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</si>
  <si>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</si>
  <si>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</si>
  <si>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</si>
  <si>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</si>
  <si>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</si>
  <si>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</si>
  <si>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</si>
  <si>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</si>
  <si>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</si>
  <si>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</si>
  <si>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</si>
  <si>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</si>
  <si>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</si>
  <si>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</si>
  <si>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</si>
  <si>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</si>
  <si>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</si>
  <si>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</si>
  <si>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</si>
  <si>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</si>
  <si>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</si>
  <si>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</si>
  <si>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</si>
  <si>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</si>
  <si>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</si>
  <si>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</si>
  <si>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</si>
  <si>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</si>
  <si>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</si>
  <si>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</si>
  <si>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</si>
  <si>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</si>
  <si>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</si>
  <si>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</si>
  <si>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</si>
  <si>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</si>
  <si>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</si>
  <si>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</si>
  <si>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</si>
  <si>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</si>
  <si>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</si>
  <si>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</si>
  <si>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</si>
  <si>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</si>
  <si>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</si>
  <si>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</si>
  <si>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</si>
  <si>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</si>
  <si>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</si>
  <si>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</si>
  <si>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</si>
  <si>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</si>
  <si>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</si>
  <si>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</si>
  <si>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</si>
  <si>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</si>
  <si>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</si>
  <si>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</si>
  <si>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</si>
  <si>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</si>
  <si>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</si>
  <si>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</si>
  <si>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</si>
  <si>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</si>
  <si>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</si>
  <si>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</si>
  <si>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</si>
  <si>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</si>
  <si>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</si>
  <si>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</si>
  <si>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</si>
  <si>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</si>
  <si>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</si>
  <si>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</si>
  <si>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</si>
  <si>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</si>
  <si>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</si>
  <si>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</si>
  <si>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</si>
  <si>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</si>
  <si>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</si>
  <si>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</si>
  <si>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</si>
  <si>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</si>
  <si>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</si>
  <si>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</si>
  <si>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</si>
  <si>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</si>
  <si>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</si>
  <si>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</si>
  <si>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</si>
  <si>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</si>
  <si>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</si>
  <si>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</si>
  <si>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</si>
  <si>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</si>
  <si>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</si>
  <si>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</si>
  <si>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</si>
  <si>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</si>
  <si>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</si>
  <si>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</si>
  <si>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</si>
  <si>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</si>
  <si>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</si>
  <si>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</si>
  <si>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</si>
  <si>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</si>
  <si>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</si>
  <si>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</si>
  <si>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</si>
  <si>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</si>
  <si>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</si>
  <si>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</si>
  <si>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</si>
  <si>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</si>
  <si>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</si>
  <si>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</si>
  <si>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</si>
  <si>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</si>
  <si>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</si>
  <si>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</si>
  <si>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</si>
  <si>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</si>
  <si>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</si>
  <si>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</si>
  <si>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</si>
  <si>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</si>
  <si>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</si>
  <si>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</si>
  <si>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</si>
  <si>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</si>
  <si>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</si>
  <si>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</si>
  <si>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</si>
  <si>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</si>
  <si>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</si>
  <si>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</si>
  <si>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</si>
  <si>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</si>
  <si>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</si>
  <si>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</si>
  <si>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</si>
  <si>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</si>
  <si>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</si>
  <si>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</si>
  <si>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</si>
  <si>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</si>
  <si>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</si>
  <si>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</si>
  <si>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</si>
  <si>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</si>
  <si>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</si>
  <si>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</si>
  <si>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</si>
  <si>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</si>
  <si>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</si>
  <si>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</si>
  <si>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</si>
  <si>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</si>
  <si>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</si>
  <si>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</si>
  <si>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</si>
  <si>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</si>
  <si>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</si>
  <si>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</si>
  <si>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</si>
  <si>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</si>
  <si>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</si>
  <si>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</si>
  <si>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</si>
  <si>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</si>
  <si>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</si>
  <si>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</si>
  <si>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</si>
  <si>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</si>
  <si>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</si>
  <si>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</si>
  <si>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</si>
  <si>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</si>
  <si>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</si>
  <si>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</si>
  <si>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</si>
  <si>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</si>
  <si>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</si>
  <si>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</si>
  <si>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</si>
  <si>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</si>
  <si>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</si>
  <si>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</si>
  <si>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</si>
  <si>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</si>
  <si>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</si>
  <si>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</si>
  <si>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</si>
  <si>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</si>
  <si>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</si>
  <si>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</si>
  <si>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</si>
  <si>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</si>
  <si>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</si>
  <si>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</si>
  <si>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</si>
  <si>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</si>
  <si>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</si>
  <si>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</si>
  <si>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</si>
  <si>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</si>
  <si>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</si>
  <si>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</si>
  <si>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</si>
  <si>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</si>
  <si>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</si>
  <si>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</si>
  <si>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</si>
  <si>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</si>
  <si>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</si>
  <si>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</si>
  <si>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</si>
  <si>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</si>
  <si>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</si>
  <si>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</si>
  <si>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</si>
  <si>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</si>
  <si>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</si>
  <si>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</si>
  <si>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</si>
  <si>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</si>
  <si>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</si>
  <si>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</si>
  <si>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</si>
  <si>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</si>
  <si>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</si>
  <si>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</si>
  <si>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</si>
  <si>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</si>
  <si>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</si>
  <si>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</si>
  <si>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</si>
  <si>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</si>
  <si>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</si>
  <si>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</si>
  <si>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</si>
  <si>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</si>
  <si>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</si>
  <si>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</si>
  <si>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</si>
  <si>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</si>
  <si>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</si>
  <si>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</si>
  <si>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</si>
  <si>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</si>
  <si>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</si>
  <si>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</si>
  <si>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</si>
  <si>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</si>
  <si>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</si>
  <si>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</si>
  <si>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</si>
  <si>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</si>
  <si>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</si>
  <si>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</si>
  <si>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</si>
  <si>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</si>
  <si>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</si>
  <si>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</si>
  <si>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</si>
  <si>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</si>
  <si>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</si>
  <si>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</si>
  <si>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</si>
  <si>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</si>
  <si>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</si>
  <si>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</si>
  <si>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</si>
  <si>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</si>
  <si>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</si>
  <si>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</si>
  <si>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</si>
  <si>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</si>
  <si>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</si>
  <si>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</si>
  <si>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</si>
  <si>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</si>
  <si>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</si>
  <si>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</si>
  <si>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</si>
  <si>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</si>
  <si>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</si>
  <si>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</si>
  <si>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</si>
  <si>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</si>
  <si>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</si>
  <si>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</si>
  <si>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</si>
  <si>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</si>
  <si>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</si>
  <si>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</si>
  <si>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</si>
  <si>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</si>
  <si>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</si>
  <si>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</si>
  <si>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</si>
  <si>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</si>
  <si>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</si>
  <si>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</si>
  <si>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</si>
  <si>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</si>
  <si>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</si>
  <si>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</si>
  <si>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</si>
  <si>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</si>
  <si>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</si>
  <si>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</si>
  <si>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</si>
  <si>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</si>
  <si>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</si>
  <si>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</si>
  <si>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</si>
  <si>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</si>
  <si>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</si>
  <si>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</si>
  <si>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</si>
  <si>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</si>
  <si>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</si>
  <si>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</si>
  <si>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</si>
  <si>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</si>
  <si>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</si>
  <si>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</si>
  <si>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</si>
  <si>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</si>
  <si>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</si>
  <si>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</si>
  <si>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</si>
  <si>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</si>
  <si>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</si>
  <si>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</si>
  <si>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</si>
  <si>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</si>
  <si>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</si>
  <si>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</si>
  <si>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</si>
  <si>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</si>
  <si>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</si>
  <si>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</si>
  <si>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</si>
  <si>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</si>
  <si>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</si>
  <si>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</si>
  <si>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</si>
  <si>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</si>
  <si>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</si>
  <si>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</si>
  <si>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</si>
  <si>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</si>
  <si>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</si>
  <si>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</si>
  <si>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</si>
  <si>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</si>
  <si>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</si>
  <si>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</si>
  <si>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</si>
  <si>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</si>
  <si>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</si>
  <si>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</si>
  <si>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</si>
  <si>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</si>
  <si>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</si>
  <si>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</si>
  <si>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</si>
  <si>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</si>
  <si>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</si>
  <si>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</si>
  <si>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</si>
  <si>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</si>
  <si>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</si>
  <si>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</si>
  <si>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</si>
  <si>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</si>
  <si>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</si>
  <si>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</si>
  <si>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</si>
  <si>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</si>
  <si>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</si>
  <si>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</si>
  <si>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</si>
  <si>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</si>
  <si>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</si>
  <si>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</si>
  <si>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</si>
  <si>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</si>
  <si>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</si>
  <si>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</si>
  <si>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</si>
  <si>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</si>
  <si>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</si>
  <si>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</si>
  <si>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</si>
  <si>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</si>
  <si>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</si>
  <si>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</si>
  <si>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</si>
  <si>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</si>
  <si>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</si>
  <si>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</si>
  <si>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</si>
  <si>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</si>
  <si>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</si>
  <si>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</si>
  <si>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</si>
  <si>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</si>
  <si>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</si>
  <si>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</si>
  <si>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</si>
  <si>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</si>
  <si>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</si>
  <si>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</si>
  <si>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</si>
  <si>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</si>
  <si>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</si>
  <si>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</si>
  <si>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</si>
  <si>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</si>
  <si>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</si>
  <si>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</si>
  <si>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</si>
  <si>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</si>
  <si>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</si>
  <si>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</si>
  <si>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</si>
  <si>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</si>
  <si>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</si>
  <si>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</si>
  <si>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</si>
  <si>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</si>
  <si>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</si>
  <si>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</si>
  <si>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</si>
  <si>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</si>
  <si>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</si>
  <si>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</si>
  <si>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</si>
  <si>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</si>
  <si>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</si>
  <si>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</si>
  <si>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</si>
  <si>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</si>
  <si>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</si>
  <si>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</si>
  <si>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</si>
  <si>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</si>
  <si>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</si>
  <si>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</si>
  <si>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</si>
  <si>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</si>
  <si>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</si>
  <si>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</si>
  <si>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</si>
  <si>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</si>
  <si>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</si>
  <si>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</si>
  <si>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</si>
  <si>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</si>
  <si>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</si>
  <si>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</si>
  <si>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</si>
  <si>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</si>
  <si>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</si>
  <si>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</si>
  <si>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</si>
  <si>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</si>
  <si>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</si>
  <si>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</si>
  <si>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</si>
  <si>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</si>
  <si>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</si>
  <si>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</si>
  <si>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</si>
  <si>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</si>
  <si>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</si>
  <si>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</si>
  <si>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</si>
  <si>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</si>
  <si>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</si>
  <si>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</si>
  <si>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</si>
  <si>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</si>
  <si>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</si>
  <si>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</si>
  <si>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</si>
  <si>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</si>
  <si>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</si>
  <si>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</si>
  <si>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</si>
  <si>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</si>
  <si>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</si>
  <si>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</si>
  <si>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</si>
  <si>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</si>
  <si>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</si>
  <si>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</si>
  <si>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</si>
  <si>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</si>
  <si>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</si>
  <si>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</si>
  <si>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</si>
  <si>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</si>
  <si>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</si>
  <si>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</si>
  <si>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</si>
  <si>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</si>
  <si>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</si>
  <si>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</si>
  <si>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</si>
  <si>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</si>
  <si>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</si>
  <si>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</si>
  <si>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</si>
  <si>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</si>
  <si>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</si>
  <si>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</si>
  <si>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</si>
  <si>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</si>
  <si>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</si>
  <si>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</si>
  <si>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</si>
  <si>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</si>
  <si>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</si>
  <si>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</si>
  <si>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</si>
  <si>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</si>
  <si>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</si>
  <si>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</si>
  <si>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</si>
  <si>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</si>
  <si>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</si>
  <si>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</si>
  <si>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</si>
  <si>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</si>
  <si>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</si>
  <si>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</si>
  <si>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</si>
  <si>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</si>
  <si>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</si>
  <si>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</si>
  <si>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</si>
  <si>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</si>
  <si>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</si>
  <si>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</si>
  <si>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</si>
  <si>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</si>
  <si>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</si>
  <si>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</si>
  <si>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</si>
  <si>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</si>
  <si>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</si>
  <si>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</si>
  <si>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</si>
  <si>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</si>
  <si>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</si>
  <si>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</si>
  <si>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</si>
  <si>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</si>
  <si>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</si>
  <si>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</si>
  <si>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</si>
  <si>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</si>
  <si>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</si>
  <si>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</si>
  <si>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</si>
  <si>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</si>
  <si>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</si>
  <si>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</si>
  <si>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</si>
  <si>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</si>
  <si>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</si>
  <si>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</si>
  <si>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</si>
  <si>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</si>
  <si>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</si>
  <si>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</si>
  <si>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</si>
  <si>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</si>
  <si>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</si>
  <si>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</si>
  <si>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</si>
  <si>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</si>
  <si>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</si>
  <si>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</si>
  <si>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</si>
  <si>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</si>
  <si>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</si>
  <si>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</si>
  <si>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</si>
  <si>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</si>
  <si>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</si>
  <si>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</si>
  <si>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</si>
  <si>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</si>
  <si>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</si>
  <si>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</si>
  <si>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</si>
  <si>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</si>
  <si>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</si>
  <si>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</si>
  <si>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</si>
  <si>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</si>
  <si>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</si>
  <si>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</si>
  <si>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</si>
  <si>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</si>
  <si>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</si>
  <si>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</si>
  <si>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</si>
  <si>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</si>
  <si>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</si>
  <si>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</si>
  <si>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</si>
  <si>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</si>
  <si>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</si>
  <si>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</si>
  <si>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</si>
  <si>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</si>
  <si>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</si>
  <si>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</si>
  <si>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</si>
  <si>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</si>
  <si>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</si>
  <si>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</si>
  <si>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</si>
  <si>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</si>
  <si>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</si>
  <si>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</si>
  <si>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</si>
  <si>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</si>
  <si>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</si>
  <si>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</si>
  <si>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</si>
  <si>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</si>
  <si>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</si>
  <si>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</si>
  <si>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</si>
  <si>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</si>
  <si>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</si>
  <si>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</si>
  <si>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</si>
  <si>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</si>
  <si>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</si>
  <si>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</si>
  <si>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</si>
  <si>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</si>
  <si>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</si>
  <si>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</si>
  <si>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</si>
  <si>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</si>
  <si>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</si>
  <si>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</si>
  <si>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</si>
  <si>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</si>
  <si>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</si>
  <si>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</si>
  <si>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</si>
  <si>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</si>
  <si>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</si>
  <si>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</si>
  <si>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</si>
  <si>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</si>
  <si>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</si>
  <si>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</si>
  <si>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</si>
  <si>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</si>
  <si>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</si>
  <si>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</si>
  <si>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</si>
  <si>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</si>
  <si>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</si>
  <si>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</si>
  <si>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</si>
  <si>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</si>
  <si>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</si>
  <si>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</si>
  <si>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</si>
  <si>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</si>
  <si>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</si>
  <si>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</si>
  <si>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</si>
  <si>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</si>
  <si>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</si>
  <si>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</si>
  <si>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</si>
  <si>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</si>
  <si>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</si>
  <si>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</si>
  <si>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</si>
  <si>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</si>
  <si>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</si>
  <si>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</si>
  <si>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</si>
  <si>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</si>
  <si>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</si>
  <si>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</si>
  <si>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</si>
  <si>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</si>
  <si>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</si>
  <si>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</si>
  <si>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</si>
  <si>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</si>
  <si>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</si>
  <si>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</si>
  <si>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</si>
  <si>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</si>
  <si>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</si>
  <si>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</si>
  <si>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</si>
  <si>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</si>
  <si>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</si>
  <si>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</si>
  <si>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</si>
  <si>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</si>
  <si>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</si>
  <si>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</si>
  <si>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</si>
  <si>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</si>
  <si>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</si>
  <si>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</si>
  <si>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</si>
  <si>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</si>
  <si>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</si>
  <si>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</si>
  <si>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</si>
  <si>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</si>
  <si>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</si>
  <si>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</si>
  <si>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</si>
  <si>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</si>
  <si>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</si>
  <si>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</si>
  <si>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</si>
  <si>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</si>
  <si>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</si>
  <si>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</si>
  <si>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</si>
  <si>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</si>
  <si>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</si>
  <si>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</si>
  <si>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</si>
  <si>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</si>
  <si>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</si>
  <si>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</si>
  <si>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</si>
  <si>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</si>
  <si>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</si>
  <si>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</si>
  <si>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</si>
  <si>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</si>
  <si>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</si>
  <si>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</si>
  <si>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</si>
  <si>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</si>
  <si>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</si>
  <si>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</si>
  <si>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</si>
  <si>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</si>
  <si>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</si>
  <si>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</si>
  <si>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</si>
  <si>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</si>
  <si>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</si>
  <si>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</si>
  <si>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</si>
  <si>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</si>
  <si>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</si>
  <si>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</si>
  <si>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</si>
  <si>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</si>
  <si>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</si>
  <si>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</si>
  <si>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</si>
  <si>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</si>
  <si>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</si>
  <si>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</si>
  <si>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</si>
  <si>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</si>
  <si>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</si>
  <si>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</si>
  <si>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</si>
  <si>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</si>
  <si>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</si>
  <si>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</si>
  <si>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</si>
  <si>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</si>
  <si>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</si>
  <si>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</si>
  <si>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</si>
  <si>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</si>
  <si>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</si>
  <si>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</si>
  <si>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</si>
  <si>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</si>
  <si>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</si>
  <si>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</si>
  <si>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</si>
  <si>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</si>
  <si>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</si>
  <si>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</si>
  <si>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</si>
  <si>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</si>
  <si>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</si>
  <si>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</si>
  <si>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</si>
  <si>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</si>
  <si>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</si>
  <si>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</si>
  <si>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</si>
  <si>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</si>
  <si>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</si>
  <si>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</si>
  <si>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</si>
  <si>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</si>
  <si>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</si>
  <si>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</si>
  <si>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</si>
  <si>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</si>
  <si>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</si>
  <si>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</si>
  <si>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</si>
  <si>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</si>
  <si>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</si>
  <si>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</si>
  <si>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</si>
  <si>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</si>
  <si>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</si>
  <si>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</si>
  <si>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</si>
  <si>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</si>
  <si>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</si>
  <si>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</si>
  <si>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</si>
  <si>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</si>
  <si>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</si>
  <si>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</si>
  <si>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</si>
  <si>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</si>
  <si>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</si>
  <si>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</si>
  <si>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</si>
  <si>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</si>
  <si>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</si>
  <si>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</si>
  <si>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</si>
  <si>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</si>
  <si>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</si>
  <si>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</si>
  <si>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</si>
  <si>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</si>
  <si>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</si>
  <si>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</si>
  <si>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</si>
  <si>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</si>
  <si>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</si>
  <si>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</si>
  <si>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</si>
  <si>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</si>
  <si>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</si>
  <si>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</si>
  <si>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</si>
  <si>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</si>
  <si>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</si>
  <si>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</si>
  <si>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</si>
  <si>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</si>
  <si>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</si>
  <si>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</si>
  <si>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</si>
  <si>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</si>
  <si>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</si>
  <si>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</si>
  <si>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</si>
  <si>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</si>
  <si>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</si>
  <si>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</si>
  <si>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</si>
  <si>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</si>
  <si>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</si>
  <si>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</si>
  <si>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</si>
  <si>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</si>
  <si>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</si>
  <si>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</si>
  <si>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</si>
  <si>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</si>
  <si>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</si>
  <si>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</si>
  <si>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</si>
  <si>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</si>
  <si>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</si>
  <si>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</si>
  <si>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</si>
  <si>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</si>
  <si>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</si>
  <si>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</si>
  <si>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</si>
  <si>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</si>
  <si>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</si>
  <si>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</si>
  <si>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</si>
  <si>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</si>
  <si>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</si>
  <si>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</si>
  <si>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</si>
  <si>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</si>
  <si>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</si>
  <si>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</si>
  <si>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</si>
  <si>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</si>
  <si>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</si>
  <si>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</si>
  <si>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</si>
  <si>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</si>
  <si>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</si>
  <si>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</si>
  <si>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</si>
  <si>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</si>
  <si>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</si>
  <si>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</si>
  <si>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</si>
  <si>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</si>
  <si>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</si>
  <si>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</si>
  <si>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</si>
  <si>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</si>
  <si>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</si>
  <si>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</si>
  <si>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</si>
  <si>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</si>
  <si>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</si>
  <si>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</si>
  <si>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</si>
  <si>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</si>
  <si>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</si>
  <si>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</si>
  <si>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</si>
  <si>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</si>
  <si>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</si>
  <si>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</si>
  <si>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</si>
  <si>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</si>
  <si>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</si>
  <si>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</si>
  <si>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</si>
  <si>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</si>
  <si>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</si>
  <si>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</si>
  <si>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</si>
  <si>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</si>
  <si>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</si>
  <si>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</si>
  <si>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</si>
  <si>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</si>
  <si>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</si>
  <si>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</si>
  <si>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</si>
  <si>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</si>
  <si>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</si>
  <si>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</si>
  <si>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</si>
  <si>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</si>
  <si>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</si>
  <si>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</si>
  <si>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</si>
  <si>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</si>
  <si>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</si>
  <si>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</si>
  <si>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</si>
  <si>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</si>
  <si>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</si>
  <si>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</si>
  <si>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</si>
  <si>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</si>
  <si>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</si>
  <si>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</si>
  <si>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</si>
  <si>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</si>
  <si>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</si>
  <si>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</si>
  <si>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</si>
  <si>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</si>
  <si>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</si>
  <si>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</si>
  <si>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</si>
  <si>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</si>
  <si>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</si>
  <si>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</si>
  <si>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</si>
  <si>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</si>
  <si>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</si>
  <si>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</si>
  <si>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</si>
  <si>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</si>
  <si>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</si>
  <si>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</si>
  <si>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</si>
  <si>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</si>
  <si>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</si>
  <si>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</si>
  <si>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</si>
  <si>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</si>
  <si>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</si>
  <si>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</si>
  <si>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</si>
  <si>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</si>
  <si>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</si>
  <si>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</si>
  <si>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</si>
  <si>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</si>
  <si>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</si>
  <si>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</si>
  <si>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</si>
  <si>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</si>
  <si>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</si>
  <si>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</si>
  <si>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</si>
  <si>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</si>
  <si>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</si>
  <si>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</si>
  <si>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</si>
  <si>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</si>
  <si>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</si>
  <si>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</si>
  <si>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</si>
  <si>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</si>
  <si>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</si>
  <si>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</si>
  <si>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</si>
  <si>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</si>
  <si>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</si>
  <si>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</si>
  <si>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</si>
  <si>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</si>
  <si>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</si>
  <si>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</si>
  <si>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</si>
  <si>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</si>
  <si>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</si>
  <si>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</si>
  <si>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</si>
  <si>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</si>
  <si>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</si>
  <si>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</si>
  <si>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</si>
  <si>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</si>
  <si>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</si>
  <si>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</si>
  <si>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</si>
  <si>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</si>
  <si>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</si>
  <si>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</si>
  <si>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</si>
  <si>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</si>
  <si>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</si>
  <si>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</si>
  <si>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</si>
  <si>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</si>
  <si>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</si>
  <si>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</si>
  <si>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</si>
  <si>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</si>
  <si>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</si>
  <si>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</si>
  <si>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</si>
  <si>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</si>
  <si>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</si>
  <si>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</si>
  <si>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</si>
  <si>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</si>
  <si>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</si>
  <si>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</si>
  <si>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</si>
  <si>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</si>
  <si>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</si>
  <si>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</si>
  <si>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</si>
  <si>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</si>
  <si>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</si>
  <si>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</si>
  <si>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</si>
  <si>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</si>
  <si>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</si>
  <si>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</si>
  <si>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</si>
  <si>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</si>
  <si>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</si>
  <si>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</si>
  <si>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</si>
  <si>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</si>
  <si>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</si>
  <si>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</si>
  <si>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</si>
  <si>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</si>
  <si>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</si>
  <si>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</si>
  <si>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</si>
  <si>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</si>
  <si>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</si>
  <si>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</si>
  <si>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</si>
  <si>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</si>
  <si>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</si>
  <si>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</si>
  <si>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</si>
  <si>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</si>
  <si>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</si>
  <si>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</si>
  <si>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</si>
  <si>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</si>
  <si>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</si>
  <si>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</si>
  <si>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</si>
  <si>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</si>
  <si>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</si>
  <si>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</si>
  <si>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</si>
  <si>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</si>
  <si>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</si>
  <si>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</si>
  <si>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</si>
  <si>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</si>
  <si>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</si>
  <si>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</si>
  <si>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</si>
  <si>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</si>
  <si>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</si>
  <si>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</si>
  <si>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</si>
  <si>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</si>
  <si>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</si>
  <si>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</si>
  <si>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</si>
  <si>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</si>
  <si>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</si>
  <si>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</si>
  <si>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</si>
  <si>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</si>
  <si>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</si>
  <si>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</si>
  <si>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</si>
  <si>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</si>
  <si>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</si>
  <si>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</si>
  <si>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</si>
  <si>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</si>
  <si>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</si>
  <si>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</si>
  <si>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</si>
  <si>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</si>
  <si>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</si>
  <si>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</si>
  <si>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</si>
  <si>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</si>
  <si>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</si>
  <si>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</si>
  <si>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</si>
  <si>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</si>
  <si>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</si>
  <si>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</si>
  <si>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</si>
  <si>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</si>
  <si>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</si>
  <si>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</si>
  <si>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</si>
  <si>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</si>
  <si>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</si>
  <si>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</si>
  <si>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</si>
  <si>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</si>
  <si>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</si>
  <si>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</si>
  <si>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</si>
  <si>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</si>
  <si>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</si>
  <si>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</si>
  <si>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</si>
  <si>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</si>
  <si>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</si>
  <si>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</si>
  <si>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</si>
  <si>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</si>
  <si>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</si>
  <si>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</si>
  <si>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</si>
  <si>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</si>
  <si>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</si>
  <si>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</si>
  <si>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</si>
  <si>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</si>
  <si>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</si>
  <si>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</si>
  <si>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</si>
  <si>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</si>
  <si>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</si>
  <si>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</si>
  <si>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</si>
  <si>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</si>
  <si>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</si>
  <si>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</si>
  <si>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</si>
  <si>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</si>
  <si>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</si>
  <si>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</si>
  <si>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</si>
  <si>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</si>
  <si>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</si>
  <si>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</si>
  <si>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</si>
  <si>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</si>
  <si>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</si>
  <si>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</si>
  <si>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</si>
  <si>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</si>
  <si>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</si>
  <si>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</si>
  <si>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</si>
  <si>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</si>
  <si>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</si>
  <si>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</si>
  <si>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</si>
  <si>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</si>
  <si>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</si>
  <si>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</si>
  <si>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</si>
  <si>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</si>
  <si>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</si>
  <si>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</si>
  <si>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</si>
  <si>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</si>
  <si>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</si>
  <si>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</si>
  <si>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</si>
  <si>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</si>
  <si>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</si>
  <si>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</si>
  <si>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</si>
  <si>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</si>
  <si>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</si>
  <si>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</si>
  <si>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</si>
  <si>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</si>
  <si>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</si>
  <si>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</si>
  <si>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</si>
  <si>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</si>
  <si>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</si>
  <si>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</si>
  <si>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</si>
  <si>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</si>
  <si>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</si>
  <si>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</si>
  <si>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</si>
  <si>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</si>
  <si>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</si>
  <si>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</si>
  <si>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</si>
  <si>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</si>
  <si>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</si>
  <si>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</si>
  <si>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</si>
  <si>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</si>
  <si>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</si>
  <si>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</si>
  <si>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</si>
  <si>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</si>
  <si>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</si>
  <si>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</si>
  <si>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</si>
  <si>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</si>
  <si>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</si>
  <si>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</si>
  <si>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</si>
  <si>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</si>
  <si>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</si>
  <si>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</si>
  <si>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</si>
  <si>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</si>
  <si>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</si>
  <si>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</si>
  <si>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</si>
  <si>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</si>
  <si>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</si>
  <si>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</si>
  <si>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</si>
  <si>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</si>
  <si>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</si>
  <si>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</si>
  <si>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</si>
  <si>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</si>
  <si>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</si>
  <si>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</si>
  <si>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</si>
  <si>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</si>
  <si>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</si>
  <si>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</si>
  <si>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</si>
  <si>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</si>
  <si>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</si>
  <si>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</si>
  <si>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</si>
  <si>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</si>
  <si>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</si>
  <si>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</si>
  <si>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</si>
  <si>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</si>
  <si>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</si>
  <si>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</si>
  <si>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</si>
  <si>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</si>
  <si>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</si>
  <si>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</si>
  <si>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</si>
  <si>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</si>
  <si>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</si>
  <si>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</si>
  <si>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</si>
  <si>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</si>
  <si>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</si>
  <si>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</si>
  <si>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</si>
  <si>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</si>
  <si>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</si>
  <si>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</si>
  <si>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</si>
  <si>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</si>
  <si>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</si>
  <si>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</si>
  <si>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</si>
  <si>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</si>
  <si>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</si>
  <si>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</si>
  <si>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</si>
  <si>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</si>
  <si>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</si>
  <si>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</si>
  <si>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</si>
  <si>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</si>
  <si>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</si>
  <si>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</si>
  <si>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</si>
  <si>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</si>
  <si>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</si>
  <si>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</si>
  <si>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</si>
  <si>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</si>
  <si>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</si>
  <si>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</si>
  <si>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</si>
  <si>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</si>
  <si>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</si>
  <si>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</si>
  <si>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</si>
  <si>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</si>
  <si>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</si>
  <si>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</si>
  <si>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</si>
  <si>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</si>
  <si>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</si>
  <si>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</si>
  <si>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</si>
  <si>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</si>
  <si>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</si>
  <si>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</si>
  <si>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</si>
  <si>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</si>
  <si>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</si>
  <si>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</si>
  <si>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</si>
  <si>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</si>
  <si>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</si>
  <si>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</si>
  <si>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</si>
  <si>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</si>
  <si>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</si>
  <si>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</si>
  <si>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</si>
  <si>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</si>
  <si>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</si>
  <si>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</si>
  <si>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</si>
  <si>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</si>
  <si>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</si>
  <si>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</si>
  <si>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</si>
  <si>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</si>
  <si>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</si>
  <si>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</si>
  <si>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</si>
  <si>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</si>
  <si>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</si>
  <si>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</si>
  <si>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</si>
  <si>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</si>
  <si>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</si>
  <si>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</si>
  <si>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</si>
  <si>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</si>
  <si>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</si>
  <si>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</si>
  <si>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</si>
  <si>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</si>
  <si>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</si>
  <si>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</si>
  <si>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</si>
  <si>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</si>
  <si>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</si>
  <si>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</si>
  <si>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</si>
  <si>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</si>
  <si>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</si>
  <si>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</si>
  <si>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</si>
  <si>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</si>
  <si>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</si>
  <si>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</si>
  <si>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</si>
  <si>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</si>
  <si>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</si>
  <si>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</si>
  <si>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</si>
  <si>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</si>
  <si>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</si>
  <si>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</si>
  <si>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</si>
  <si>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</si>
  <si>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</si>
  <si>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</si>
  <si>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</si>
  <si>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</si>
  <si>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</si>
  <si>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</si>
  <si>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</si>
  <si>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</si>
  <si>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</si>
  <si>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</si>
  <si>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</si>
  <si>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</si>
  <si>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</si>
  <si>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</si>
  <si>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</si>
  <si>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</si>
  <si>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</si>
  <si>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</si>
  <si>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</si>
  <si>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</si>
  <si>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</si>
  <si>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</si>
  <si>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</si>
  <si>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</si>
  <si>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</si>
  <si>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</si>
  <si>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</si>
  <si>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</si>
  <si>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</si>
  <si>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</si>
  <si>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</si>
  <si>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</si>
  <si>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</si>
  <si>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</si>
  <si>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</si>
  <si>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</si>
  <si>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</si>
  <si>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</si>
  <si>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</si>
  <si>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</si>
  <si>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</si>
  <si>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</si>
  <si>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</si>
  <si>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</si>
  <si>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</si>
  <si>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</si>
  <si>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</si>
  <si>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</si>
  <si>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</si>
  <si>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</si>
  <si>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</si>
  <si>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</si>
  <si>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</si>
  <si>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</si>
  <si>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</si>
  <si>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</si>
  <si>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</si>
  <si>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</si>
  <si>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</si>
  <si>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</si>
  <si>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</si>
  <si>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</si>
  <si>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</si>
  <si>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</si>
  <si>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</si>
  <si>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</si>
  <si>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</si>
  <si>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</si>
  <si>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</si>
  <si>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</si>
  <si>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</si>
  <si>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</si>
  <si>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</si>
  <si>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</si>
  <si>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</si>
  <si>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</si>
  <si>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</si>
  <si>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</si>
  <si>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</si>
  <si>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</si>
  <si>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</si>
  <si>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</si>
  <si>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</si>
  <si>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</si>
  <si>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</si>
  <si>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</si>
  <si>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</si>
  <si>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</si>
  <si>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</si>
  <si>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</si>
  <si>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</si>
  <si>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</si>
  <si>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</si>
  <si>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</si>
  <si>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</si>
  <si>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</si>
  <si>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</si>
  <si>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</si>
  <si>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</si>
  <si>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</si>
  <si>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</si>
  <si>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</si>
  <si>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</si>
  <si>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</si>
  <si>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</si>
  <si>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</si>
  <si>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</si>
  <si>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</si>
  <si>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</si>
  <si>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</si>
  <si>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</si>
  <si>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</si>
  <si>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</si>
  <si>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</si>
  <si>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</si>
  <si>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</si>
  <si>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</si>
  <si>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</si>
  <si>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</si>
  <si>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</si>
  <si>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</si>
  <si>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</si>
  <si>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</si>
  <si>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</si>
  <si>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</si>
  <si>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</si>
  <si>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</si>
  <si>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</si>
  <si>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</si>
  <si>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</si>
  <si>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</si>
  <si>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</si>
  <si>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</si>
  <si>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</si>
  <si>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</si>
  <si>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</si>
  <si>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</si>
  <si>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</si>
  <si>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</si>
  <si>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</si>
  <si>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</si>
  <si>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</si>
  <si>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</si>
  <si>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</si>
  <si>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</si>
  <si>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</si>
  <si>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</si>
  <si>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</si>
  <si>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</si>
  <si>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</si>
  <si>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</si>
  <si>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</si>
  <si>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</si>
  <si>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</si>
  <si>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</si>
  <si>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</si>
  <si>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</si>
  <si>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</si>
  <si>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</si>
  <si>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</si>
  <si>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</si>
  <si>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</si>
  <si>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</si>
  <si>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</si>
  <si>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</si>
  <si>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</si>
  <si>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</si>
  <si>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</si>
  <si>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</si>
  <si>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</si>
  <si>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</si>
  <si>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</si>
  <si>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</si>
  <si>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</si>
  <si>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</si>
  <si>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</si>
  <si>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</si>
  <si>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</si>
  <si>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</si>
  <si>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</si>
  <si>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</si>
  <si>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</si>
  <si>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</si>
  <si>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</si>
  <si>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</si>
  <si>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</si>
  <si>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</si>
  <si>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</si>
  <si>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</si>
  <si>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</si>
  <si>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</si>
  <si>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</si>
  <si>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</si>
  <si>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</si>
  <si>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</si>
  <si>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</si>
  <si>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</si>
  <si>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</si>
  <si>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</si>
  <si>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</si>
  <si>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</si>
  <si>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</si>
  <si>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</si>
  <si>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</si>
  <si>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</si>
  <si>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</si>
  <si>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</si>
  <si>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</si>
  <si>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</si>
  <si>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</si>
  <si>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</si>
  <si>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</si>
  <si>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</si>
  <si>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</si>
  <si>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</si>
  <si>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</si>
  <si>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</si>
  <si>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</si>
  <si>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</si>
  <si>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</si>
  <si>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</si>
  <si>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</si>
  <si>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</si>
  <si>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</si>
  <si>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</si>
  <si>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</si>
  <si>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</si>
  <si>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</si>
  <si>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</si>
  <si>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</si>
  <si>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</si>
  <si>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</si>
  <si>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</si>
  <si>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</si>
  <si>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</si>
  <si>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</si>
  <si>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</si>
  <si>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</si>
  <si>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</si>
  <si>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</si>
  <si>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</si>
  <si>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</si>
  <si>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</si>
  <si>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</si>
  <si>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</si>
  <si>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</si>
  <si>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</si>
  <si>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</si>
  <si>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</si>
  <si>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</si>
  <si>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</si>
  <si>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</si>
  <si>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</si>
  <si>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</si>
  <si>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</si>
  <si>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</si>
  <si>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</si>
  <si>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</si>
  <si>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</si>
  <si>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</si>
  <si>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</si>
  <si>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</si>
  <si>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</si>
  <si>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</si>
  <si>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</si>
  <si>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</si>
  <si>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</si>
  <si>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</si>
  <si>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</si>
  <si>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</si>
  <si>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</si>
  <si>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</si>
  <si>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</si>
  <si>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</si>
  <si>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</si>
  <si>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</si>
  <si>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</si>
  <si>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</si>
  <si>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</si>
  <si>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</si>
  <si>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</si>
  <si>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</si>
  <si>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</si>
  <si>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</si>
  <si>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</si>
  <si>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</si>
  <si>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</si>
  <si>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</si>
  <si>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</si>
  <si>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</si>
  <si>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</si>
  <si>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</si>
  <si>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</si>
  <si>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</si>
  <si>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</si>
  <si>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</si>
  <si>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</si>
  <si>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</si>
  <si>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</si>
  <si>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</si>
  <si>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</si>
  <si>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</si>
  <si>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</si>
  <si>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</si>
  <si>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</si>
  <si>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</si>
  <si>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</si>
  <si>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</si>
  <si>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</si>
  <si>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</si>
  <si>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</si>
  <si>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</si>
  <si>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</si>
  <si>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</si>
  <si>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</si>
  <si>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</si>
  <si>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</si>
  <si>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</si>
  <si>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</si>
  <si>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</si>
  <si>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</si>
  <si>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</si>
  <si>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</si>
  <si>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</si>
  <si>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</si>
  <si>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</si>
  <si>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</si>
  <si>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</si>
  <si>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</si>
  <si>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</si>
  <si>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</si>
  <si>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</si>
  <si>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</si>
  <si>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</si>
  <si>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</si>
  <si>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</si>
  <si>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</si>
  <si>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</si>
  <si>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</si>
  <si>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</si>
  <si>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</si>
  <si>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</si>
  <si>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</si>
  <si>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</si>
  <si>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</si>
  <si>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</si>
  <si>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</si>
  <si>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</si>
  <si>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</si>
  <si>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</si>
  <si>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</si>
  <si>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</si>
  <si>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</si>
  <si>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</si>
  <si>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</si>
  <si>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</si>
  <si>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</si>
  <si>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</si>
  <si>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</si>
  <si>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</si>
  <si>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</si>
  <si>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</si>
  <si>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</si>
  <si>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</si>
  <si>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</si>
  <si>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</si>
  <si>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</si>
  <si>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</si>
  <si>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</si>
  <si>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</si>
  <si>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</si>
  <si>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</si>
  <si>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</si>
  <si>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</si>
  <si>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</si>
  <si>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</si>
  <si>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</si>
  <si>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</si>
  <si>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</si>
  <si>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</si>
  <si>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</si>
  <si>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</si>
  <si>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</si>
  <si>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</si>
  <si>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</si>
  <si>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</si>
  <si>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</si>
  <si>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</si>
  <si>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</si>
  <si>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</si>
  <si>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</si>
  <si>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</si>
  <si>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</si>
  <si>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</si>
  <si>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</si>
  <si>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</si>
  <si>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</si>
  <si>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</si>
  <si>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</si>
  <si>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</si>
  <si>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</si>
  <si>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</si>
  <si>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</si>
  <si>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</si>
  <si>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</si>
  <si>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</si>
  <si>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</si>
  <si>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</si>
  <si>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</si>
  <si>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</si>
  <si>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</si>
  <si>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</si>
  <si>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</si>
  <si>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</si>
  <si>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</si>
  <si>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</si>
  <si>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</si>
  <si>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</si>
  <si>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</si>
  <si>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</si>
  <si>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</si>
  <si>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</si>
  <si>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</si>
  <si>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</si>
  <si>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</si>
  <si>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</si>
  <si>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</si>
  <si>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</si>
  <si>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</si>
  <si>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</si>
  <si>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</si>
  <si>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</si>
  <si>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</si>
  <si>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</si>
  <si>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</si>
  <si>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</si>
  <si>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</si>
  <si>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</si>
  <si>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</si>
  <si>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</si>
  <si>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</si>
  <si>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</si>
  <si>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</si>
  <si>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</si>
  <si>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</si>
  <si>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</si>
  <si>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</si>
  <si>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</si>
  <si>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</si>
  <si>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</si>
  <si>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</si>
  <si>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</si>
  <si>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</si>
  <si>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</si>
  <si>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</si>
  <si>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</si>
  <si>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</si>
  <si>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</si>
  <si>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</si>
  <si>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</si>
  <si>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</si>
  <si>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</si>
  <si>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</si>
  <si>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</si>
  <si>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</si>
  <si>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</si>
  <si>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</si>
  <si>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</si>
  <si>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</si>
  <si>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</si>
  <si>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</si>
  <si>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</si>
  <si>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</si>
  <si>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</si>
  <si>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</si>
  <si>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</si>
  <si>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</si>
  <si>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</si>
  <si>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</si>
  <si>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</si>
  <si>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</si>
  <si>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</si>
  <si>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</si>
  <si>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</si>
  <si>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</si>
  <si>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</si>
  <si>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</si>
  <si>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</si>
  <si>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</si>
  <si>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</si>
  <si>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</si>
  <si>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</si>
  <si>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</si>
  <si>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</si>
  <si>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</si>
  <si>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</si>
  <si>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</si>
  <si>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</si>
  <si>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</si>
  <si>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</si>
  <si>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</si>
  <si>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</si>
  <si>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</si>
  <si>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</si>
  <si>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</si>
  <si>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</si>
  <si>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</si>
  <si>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</si>
  <si>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</si>
  <si>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</si>
  <si>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</si>
  <si>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</si>
  <si>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</si>
  <si>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</si>
  <si>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</si>
  <si>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</si>
  <si>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</si>
  <si>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</si>
  <si>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</si>
  <si>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</si>
  <si>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</si>
  <si>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</si>
  <si>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</si>
  <si>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</si>
  <si>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</si>
  <si>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</si>
  <si>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</si>
  <si>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</si>
  <si>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</si>
  <si>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</si>
  <si>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</si>
  <si>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</si>
  <si>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</si>
  <si>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</si>
  <si>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</si>
  <si>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</si>
  <si>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</si>
  <si>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</si>
  <si>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</si>
  <si>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</si>
  <si>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</si>
  <si>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</si>
  <si>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</si>
  <si>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</si>
  <si>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</si>
  <si>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</si>
  <si>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</si>
  <si>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</si>
  <si>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</si>
  <si>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</si>
  <si>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</si>
  <si>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</si>
  <si>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</si>
  <si>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</si>
  <si>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</si>
  <si>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</si>
  <si>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</si>
  <si>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</si>
  <si>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</si>
  <si>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</si>
  <si>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</si>
  <si>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</si>
  <si>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</si>
  <si>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</si>
  <si>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</si>
  <si>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</si>
  <si>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</si>
  <si>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</si>
  <si>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</si>
  <si>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</si>
  <si>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</si>
  <si>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</si>
  <si>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</si>
  <si>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</si>
  <si>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</si>
  <si>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</si>
  <si>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</si>
  <si>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</si>
  <si>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</si>
  <si>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</si>
  <si>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</si>
  <si>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</si>
  <si>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</si>
  <si>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</si>
  <si>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</si>
  <si>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</si>
  <si>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</si>
  <si>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</si>
  <si>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</si>
  <si>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</si>
  <si>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</si>
  <si>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</si>
  <si>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</si>
  <si>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</si>
  <si>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</si>
  <si>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</si>
  <si>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</si>
  <si>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</si>
  <si>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</si>
  <si>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</si>
  <si>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</si>
  <si>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</si>
  <si>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</si>
  <si>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</si>
  <si>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</si>
  <si>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</si>
  <si>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</si>
  <si>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</si>
  <si>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</si>
  <si>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</si>
  <si>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</si>
  <si>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</si>
  <si>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</si>
  <si>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</si>
  <si>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</si>
  <si>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</si>
  <si>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</si>
  <si>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</si>
  <si>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</si>
  <si>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</si>
  <si>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</si>
  <si>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</si>
  <si>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</si>
  <si>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</si>
  <si>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</si>
  <si>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</si>
  <si>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</si>
  <si>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</si>
  <si>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</si>
  <si>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</si>
  <si>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</si>
  <si>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</si>
  <si>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</si>
  <si>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</si>
  <si>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</si>
  <si>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</si>
  <si>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</si>
  <si>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</si>
  <si>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</si>
  <si>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</si>
  <si>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</si>
  <si>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</si>
  <si>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</si>
  <si>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</si>
  <si>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</si>
  <si>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</si>
  <si>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</si>
  <si>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</si>
  <si>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</si>
  <si>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</si>
  <si>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</si>
  <si>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</si>
  <si>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</si>
  <si>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</si>
  <si>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</si>
  <si>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</si>
  <si>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</si>
  <si>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</si>
  <si>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</si>
  <si>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</si>
  <si>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</si>
  <si>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</si>
  <si>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</si>
  <si>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</si>
  <si>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</si>
  <si>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</si>
  <si>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</si>
  <si>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</si>
  <si>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</si>
  <si>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</si>
  <si>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</si>
  <si>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</si>
  <si>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</si>
  <si>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</si>
  <si>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</si>
  <si>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</si>
  <si>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</si>
  <si>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</si>
  <si>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</si>
  <si>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</si>
  <si>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</si>
  <si>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</si>
  <si>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</si>
  <si>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</si>
  <si>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</si>
  <si>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</si>
  <si>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</si>
  <si>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</si>
  <si>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</si>
  <si>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</si>
  <si>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</si>
  <si>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</si>
  <si>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</si>
  <si>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</si>
  <si>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</si>
  <si>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</si>
  <si>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</si>
  <si>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</si>
  <si>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</si>
  <si>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</si>
  <si>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</si>
  <si>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</si>
  <si>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</si>
  <si>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</si>
  <si>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</si>
  <si>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</si>
  <si>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</si>
  <si>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</si>
  <si>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</si>
  <si>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</si>
  <si>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</si>
  <si>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</si>
  <si>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</si>
  <si>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</si>
  <si>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</si>
  <si>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</si>
  <si>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</si>
  <si>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</si>
  <si>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</si>
  <si>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</si>
  <si>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</si>
  <si>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</si>
  <si>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</si>
  <si>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</si>
  <si>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</si>
  <si>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</si>
  <si>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</si>
  <si>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</si>
  <si>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</si>
  <si>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</si>
  <si>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</si>
  <si>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</si>
  <si>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</si>
  <si>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</si>
  <si>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</si>
  <si>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</si>
  <si>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</si>
  <si>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</si>
  <si>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</si>
  <si>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</si>
  <si>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</si>
  <si>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</si>
  <si>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</si>
  <si>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</si>
  <si>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</si>
  <si>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</si>
  <si>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</si>
  <si>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</si>
  <si>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</si>
  <si>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</si>
  <si>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</si>
  <si>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</si>
  <si>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</si>
  <si>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</si>
  <si>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</si>
  <si>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</si>
  <si>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</si>
  <si>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</si>
  <si>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</si>
  <si>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</si>
  <si>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</si>
  <si>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</si>
  <si>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</si>
  <si>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</si>
  <si>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</si>
  <si>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</si>
  <si>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</si>
  <si>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</si>
  <si>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</si>
  <si>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</si>
  <si>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</si>
  <si>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</si>
  <si>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</si>
  <si>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</si>
  <si>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</si>
  <si>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</si>
  <si>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</si>
  <si>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</si>
  <si>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</si>
  <si>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</si>
  <si>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</si>
  <si>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</si>
  <si>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</si>
  <si>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</si>
  <si>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</si>
  <si>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</si>
  <si>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</si>
  <si>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</si>
  <si>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</si>
  <si>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</si>
  <si>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</si>
  <si>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</si>
  <si>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</si>
  <si>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</si>
  <si>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</si>
  <si>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</si>
  <si>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</si>
  <si>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</si>
  <si>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</si>
  <si>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</si>
  <si>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</si>
  <si>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</si>
  <si>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</si>
  <si>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</si>
  <si>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</si>
  <si>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</si>
  <si>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</si>
  <si>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</si>
  <si>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</si>
  <si>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</si>
  <si>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</si>
  <si>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</si>
  <si>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</si>
  <si>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</si>
  <si>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</si>
  <si>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</si>
  <si>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</si>
  <si>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</si>
  <si>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</si>
  <si>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</si>
  <si>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</si>
  <si>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</si>
  <si>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</si>
  <si>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</si>
  <si>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</si>
  <si>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</si>
  <si>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</si>
  <si>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</si>
  <si>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</si>
  <si>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</si>
  <si>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</si>
  <si>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</si>
  <si>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</si>
  <si>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</si>
  <si>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</si>
  <si>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</si>
  <si>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</si>
  <si>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</si>
  <si>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</si>
  <si>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</si>
  <si>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</si>
  <si>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</si>
  <si>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</si>
  <si>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</si>
  <si>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</si>
  <si>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</si>
  <si>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</si>
  <si>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</si>
  <si>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</si>
  <si>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</si>
  <si>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</si>
  <si>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</si>
  <si>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</si>
  <si>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</si>
  <si>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</si>
  <si>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</si>
  <si>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</si>
  <si>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</si>
  <si>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</si>
  <si>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</si>
  <si>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</si>
  <si>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</si>
  <si>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</si>
  <si>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</si>
  <si>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</si>
  <si>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</si>
  <si>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</si>
  <si>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</si>
  <si>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</si>
  <si>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</si>
  <si>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</si>
  <si>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</si>
  <si>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</si>
  <si>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</si>
  <si>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</si>
  <si>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</si>
  <si>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</si>
  <si>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</si>
  <si>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</si>
  <si>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</si>
  <si>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</si>
  <si>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</si>
  <si>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</si>
  <si>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</si>
  <si>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</si>
  <si>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</si>
  <si>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</si>
  <si>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</si>
  <si>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</si>
  <si>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</si>
  <si>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</si>
  <si>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</si>
  <si>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</si>
  <si>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</si>
  <si>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</si>
  <si>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</si>
  <si>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</si>
  <si>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</si>
  <si>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</si>
  <si>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</si>
  <si>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</si>
  <si>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</si>
  <si>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</si>
  <si>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</si>
  <si>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</si>
  <si>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</si>
  <si>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</si>
  <si>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</si>
  <si>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</si>
  <si>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</si>
  <si>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</si>
  <si>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</si>
  <si>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</si>
  <si>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</si>
  <si>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</si>
  <si>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</si>
  <si>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</si>
  <si>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</si>
  <si>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</si>
  <si>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</si>
  <si>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</si>
  <si>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</si>
  <si>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</si>
  <si>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</si>
  <si>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</si>
  <si>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</si>
  <si>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</si>
  <si>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</si>
  <si>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</si>
  <si>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</si>
  <si>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</si>
  <si>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</si>
  <si>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</si>
  <si>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</si>
  <si>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</si>
  <si>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</si>
  <si>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</si>
  <si>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</si>
  <si>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</si>
  <si>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</si>
  <si>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</si>
  <si>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</si>
  <si>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</si>
  <si>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</si>
  <si>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</si>
  <si>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</si>
  <si>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</si>
  <si>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</si>
  <si>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</si>
  <si>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</si>
  <si>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</si>
  <si>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</si>
  <si>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</si>
  <si>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</si>
  <si>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</si>
  <si>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</si>
  <si>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</si>
  <si>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</si>
  <si>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</si>
  <si>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</si>
  <si>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</si>
  <si>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</si>
  <si>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</si>
  <si>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</si>
  <si>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</si>
  <si>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</si>
  <si>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</si>
  <si>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</si>
  <si>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</si>
  <si>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</si>
  <si>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</si>
  <si>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</si>
  <si>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</si>
  <si>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</si>
  <si>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</si>
  <si>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</si>
  <si>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</si>
  <si>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</si>
  <si>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</si>
  <si>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</si>
  <si>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</si>
  <si>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</si>
  <si>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</si>
  <si>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</si>
  <si>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</si>
  <si>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</si>
  <si>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</si>
  <si>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</si>
  <si>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</si>
  <si>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</si>
  <si>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</si>
  <si>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</si>
  <si>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</si>
  <si>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</si>
  <si>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</si>
  <si>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</si>
  <si>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</si>
  <si>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</si>
  <si>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</si>
  <si>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</si>
  <si>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</si>
  <si>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</si>
  <si>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</si>
  <si>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</si>
  <si>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</si>
  <si>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</si>
  <si>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</si>
  <si>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</si>
  <si>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</si>
  <si>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</si>
  <si>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</si>
  <si>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</si>
  <si>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</si>
  <si>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</si>
  <si>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</si>
  <si>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</si>
  <si>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</si>
  <si>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</si>
  <si>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</si>
  <si>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</si>
  <si>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</si>
  <si>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</si>
  <si>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</si>
  <si>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</si>
  <si>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</si>
  <si>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</si>
  <si>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</si>
  <si>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</si>
  <si>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</si>
  <si>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</si>
  <si>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</si>
  <si>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</si>
  <si>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</si>
  <si>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</si>
  <si>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</si>
  <si>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</si>
  <si>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</si>
  <si>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</si>
  <si>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</si>
  <si>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</si>
  <si>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</si>
  <si>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</si>
  <si>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</si>
  <si>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</si>
  <si>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</si>
  <si>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</si>
  <si>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</si>
  <si>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</si>
  <si>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</si>
  <si>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</si>
  <si>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</si>
  <si>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</si>
  <si>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</si>
  <si>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</si>
  <si>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</si>
  <si>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</si>
  <si>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</si>
  <si>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</si>
  <si>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</si>
  <si>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</si>
  <si>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</si>
  <si>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</si>
  <si>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</si>
  <si>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</si>
  <si>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</si>
  <si>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</si>
  <si>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</si>
  <si>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</si>
  <si>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</si>
  <si>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</si>
  <si>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</si>
  <si>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</si>
  <si>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</si>
  <si>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</si>
  <si>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</si>
  <si>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</si>
  <si>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</si>
  <si>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</si>
  <si>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</si>
  <si>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</si>
  <si>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</si>
  <si>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</si>
  <si>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</si>
  <si>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</si>
  <si>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</si>
  <si>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</si>
  <si>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</si>
  <si>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</si>
  <si>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</si>
  <si>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</si>
  <si>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</si>
  <si>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</si>
  <si>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</si>
  <si>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</si>
  <si>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</si>
  <si>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</si>
  <si>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</si>
  <si>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</si>
  <si>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</si>
  <si>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</si>
  <si>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</si>
  <si>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</si>
  <si>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</si>
  <si>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</si>
  <si>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</si>
  <si>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</si>
  <si>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</si>
  <si>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</si>
  <si>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</si>
  <si>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</si>
  <si>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</si>
  <si>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</si>
  <si>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</si>
  <si>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</si>
  <si>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</si>
  <si>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</si>
  <si>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</si>
  <si>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</si>
  <si>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</si>
  <si>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</si>
  <si>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</si>
  <si>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</si>
  <si>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</si>
  <si>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</si>
  <si>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</si>
  <si>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</si>
  <si>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</si>
  <si>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</si>
  <si>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</si>
  <si>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</si>
  <si>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</si>
  <si>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</si>
  <si>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</si>
  <si>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</si>
  <si>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</si>
  <si>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</si>
  <si>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</si>
  <si>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</si>
  <si>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</si>
  <si>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</si>
  <si>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</si>
  <si>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</si>
  <si>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</si>
  <si>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</si>
  <si>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</si>
  <si>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</si>
  <si>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</si>
  <si>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</si>
  <si>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</si>
  <si>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</si>
  <si>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</si>
  <si>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</si>
  <si>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</si>
  <si>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</si>
  <si>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</si>
  <si>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</si>
  <si>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</si>
  <si>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</si>
  <si>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</si>
  <si>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</si>
  <si>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</si>
  <si>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</si>
  <si>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</si>
  <si>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</si>
  <si>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</si>
  <si>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</si>
  <si>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</si>
  <si>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</si>
  <si>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</si>
  <si>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</si>
  <si>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</si>
  <si>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</si>
  <si>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</si>
  <si>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</si>
  <si>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</si>
  <si>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</si>
  <si>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</si>
  <si>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</si>
  <si>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</si>
  <si>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</si>
  <si>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</si>
  <si>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</si>
  <si>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</si>
  <si>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</si>
  <si>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</si>
  <si>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</si>
  <si>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</si>
  <si>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</si>
  <si>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</si>
  <si>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</si>
  <si>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</si>
  <si>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</si>
  <si>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</si>
  <si>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</si>
  <si>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</si>
  <si>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</si>
  <si>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</si>
  <si>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</si>
  <si>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</si>
  <si>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</si>
  <si>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</si>
  <si>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</si>
  <si>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</si>
  <si>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</si>
  <si>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</si>
  <si>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</si>
  <si>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</si>
  <si>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</si>
  <si>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</si>
  <si>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</si>
  <si>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</si>
  <si>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</si>
  <si>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</si>
  <si>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</si>
  <si>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</si>
  <si>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</si>
  <si>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</si>
  <si>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</si>
  <si>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</si>
  <si>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</si>
  <si>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</si>
  <si>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</si>
  <si>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</si>
  <si>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</si>
  <si>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</si>
  <si>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</si>
  <si>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</si>
  <si>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</si>
  <si>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</si>
  <si>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</si>
  <si>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</si>
  <si>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</si>
  <si>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</si>
  <si>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</si>
  <si>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</si>
  <si>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</si>
  <si>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</si>
  <si>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</si>
  <si>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</si>
  <si>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</si>
  <si>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</si>
  <si>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</si>
  <si>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</si>
  <si>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</si>
  <si>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</si>
  <si>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</si>
  <si>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</si>
  <si>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</si>
  <si>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</si>
  <si>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</si>
  <si>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</si>
  <si>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</si>
  <si>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</si>
  <si>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</si>
  <si>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</si>
  <si>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</si>
  <si>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</si>
  <si>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</si>
  <si>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</si>
  <si>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</si>
  <si>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</si>
  <si>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</si>
  <si>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</si>
  <si>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</si>
  <si>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</si>
  <si>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</si>
  <si>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</si>
  <si>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</si>
  <si>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</si>
  <si>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</si>
  <si>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</si>
  <si>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</si>
  <si>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</si>
  <si>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</si>
  <si>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</si>
  <si>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</si>
  <si>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</si>
  <si>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</si>
  <si>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</si>
  <si>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</si>
  <si>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</si>
  <si>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</si>
  <si>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</si>
  <si>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</si>
  <si>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</si>
  <si>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</si>
  <si>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</si>
  <si>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</si>
  <si>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</si>
  <si>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</si>
  <si>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</si>
  <si>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</si>
  <si>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</si>
  <si>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</si>
  <si>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</si>
  <si>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</si>
  <si>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</si>
  <si>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</si>
  <si>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</si>
  <si>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</si>
  <si>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</si>
  <si>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</si>
  <si>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</si>
  <si>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</si>
  <si>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</si>
  <si>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</si>
  <si>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</si>
  <si>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</si>
  <si>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</si>
  <si>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</si>
  <si>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</si>
  <si>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</si>
  <si>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</si>
  <si>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</si>
  <si>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</si>
  <si>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</si>
  <si>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</si>
  <si>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</si>
  <si>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</si>
  <si>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</si>
  <si>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</si>
  <si>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</si>
  <si>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</si>
  <si>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</si>
  <si>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</si>
  <si>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</si>
  <si>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</si>
  <si>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</si>
  <si>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</si>
  <si>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</si>
  <si>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</si>
  <si>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</si>
  <si>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</si>
  <si>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</si>
  <si>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</si>
  <si>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</si>
  <si>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</si>
  <si>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</si>
  <si>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</si>
  <si>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</si>
  <si>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</si>
  <si>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</si>
  <si>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</si>
  <si>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</si>
  <si>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</si>
  <si>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</si>
  <si>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</si>
  <si>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</si>
  <si>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</si>
  <si>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</si>
  <si>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</si>
  <si>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</si>
  <si>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</si>
  <si>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</si>
  <si>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</si>
  <si>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</si>
  <si>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</si>
  <si>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</si>
  <si>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</si>
  <si>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</si>
  <si>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</si>
  <si>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</si>
  <si>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</si>
  <si>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</si>
  <si>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</si>
  <si>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</si>
  <si>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</si>
  <si>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</si>
  <si>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</si>
  <si>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</si>
  <si>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</si>
  <si>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</si>
  <si>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</si>
  <si>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</si>
  <si>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</si>
  <si>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</si>
  <si>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</si>
  <si>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</si>
  <si>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</si>
  <si>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</si>
  <si>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</si>
  <si>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</si>
  <si>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</si>
  <si>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</si>
  <si>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</si>
  <si>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</si>
  <si>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</si>
  <si>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</si>
  <si>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</si>
  <si>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</si>
  <si>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</si>
  <si>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</si>
  <si>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</si>
  <si>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</si>
  <si>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</si>
  <si>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</si>
  <si>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</si>
  <si>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</si>
  <si>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</si>
  <si>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</si>
  <si>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</si>
  <si>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</si>
  <si>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</si>
  <si>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</si>
  <si>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</si>
  <si>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</si>
  <si>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</si>
  <si>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</si>
  <si>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</si>
  <si>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</si>
  <si>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</si>
  <si>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</si>
  <si>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</si>
  <si>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</si>
  <si>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</si>
  <si>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</si>
  <si>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</si>
  <si>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</si>
  <si>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</si>
  <si>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</si>
  <si>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</si>
  <si>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</si>
  <si>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</si>
  <si>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</si>
  <si>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</si>
  <si>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</si>
  <si>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</si>
  <si>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</si>
  <si>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</si>
  <si>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</si>
  <si>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</si>
  <si>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</si>
  <si>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</si>
  <si>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</si>
  <si>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</si>
  <si>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</si>
  <si>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</si>
  <si>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</si>
  <si>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</si>
  <si>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</si>
  <si>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</si>
  <si>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</si>
  <si>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</si>
  <si>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</si>
  <si>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</si>
  <si>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</si>
  <si>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</si>
  <si>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</si>
  <si>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</si>
  <si>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</si>
  <si>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</si>
  <si>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</si>
  <si>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</si>
  <si>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</si>
  <si>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</si>
  <si>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</si>
  <si>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</si>
  <si>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</si>
  <si>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</si>
  <si>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</si>
  <si>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</si>
  <si>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</si>
  <si>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</si>
  <si>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</si>
  <si>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</si>
  <si>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</si>
  <si>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</si>
  <si>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</si>
  <si>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</si>
  <si>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</si>
  <si>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</si>
  <si>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</si>
  <si>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</si>
  <si>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</si>
  <si>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</si>
  <si>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</si>
  <si>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</si>
  <si>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</si>
  <si>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</si>
  <si>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</si>
  <si>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</si>
  <si>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</si>
  <si>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</si>
  <si>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</si>
  <si>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</si>
  <si>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</si>
  <si>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</si>
  <si>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</si>
  <si>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</si>
  <si>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</si>
  <si>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</si>
  <si>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</si>
  <si>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</si>
  <si>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</si>
  <si>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</si>
  <si>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</si>
  <si>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</si>
  <si>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</si>
  <si>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</si>
  <si>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</si>
  <si>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</si>
  <si>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</si>
  <si>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</si>
  <si>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</si>
  <si>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</si>
  <si>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</si>
  <si>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</si>
  <si>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</si>
  <si>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</si>
  <si>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</si>
  <si>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</si>
  <si>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</si>
  <si>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</si>
  <si>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</si>
  <si>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</si>
  <si>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</si>
  <si>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</si>
  <si>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</si>
  <si>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</si>
  <si>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</si>
  <si>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</si>
  <si>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</si>
  <si>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</si>
  <si>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</si>
  <si>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</si>
  <si>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</si>
  <si>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</si>
  <si>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</si>
  <si>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</si>
  <si>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</si>
  <si>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</si>
  <si>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</si>
  <si>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</si>
  <si>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</si>
  <si>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</si>
  <si>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</si>
  <si>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</si>
  <si>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</si>
  <si>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</si>
  <si>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</si>
  <si>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</si>
  <si>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</si>
  <si>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</si>
  <si>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</si>
  <si>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</si>
  <si>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</si>
  <si>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</si>
  <si>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</si>
  <si>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</si>
  <si>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</si>
  <si>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</si>
  <si>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</si>
  <si>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</si>
  <si>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</si>
  <si>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</si>
  <si>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</si>
  <si>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</si>
  <si>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</si>
  <si>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</si>
  <si>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</si>
  <si>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</si>
  <si>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</si>
  <si>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</si>
  <si>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</si>
  <si>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</si>
  <si>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</si>
  <si>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</si>
  <si>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</si>
  <si>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</si>
  <si>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</si>
  <si>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</si>
  <si>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</si>
  <si>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</si>
  <si>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</si>
  <si>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</si>
  <si>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</si>
  <si>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</si>
  <si>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</si>
  <si>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</si>
  <si>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</si>
  <si>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</si>
  <si>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</si>
  <si>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</si>
  <si>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</si>
  <si>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</si>
  <si>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</si>
  <si>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</si>
  <si>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</si>
  <si>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</si>
  <si>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</si>
  <si>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</si>
  <si>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</si>
  <si>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</si>
  <si>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</si>
  <si>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</si>
  <si>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</si>
  <si>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</si>
  <si>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</si>
  <si>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</si>
  <si>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</si>
  <si>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</si>
  <si>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</si>
  <si>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</si>
  <si>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</si>
  <si>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</si>
  <si>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</si>
  <si>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</si>
  <si>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</si>
  <si>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</si>
  <si>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</si>
  <si>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</si>
  <si>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</si>
  <si>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</si>
  <si>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</si>
  <si>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</si>
  <si>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</si>
  <si>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</si>
  <si>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</si>
  <si>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</si>
  <si>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</si>
  <si>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</si>
  <si>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</si>
  <si>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</si>
  <si>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</si>
  <si>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</si>
  <si>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</si>
  <si>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</si>
  <si>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</si>
  <si>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</si>
  <si>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</si>
  <si>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</si>
  <si>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</si>
  <si>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</si>
  <si>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</si>
  <si>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</si>
  <si>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</si>
  <si>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</si>
  <si>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</si>
  <si>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</si>
  <si>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</si>
  <si>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</si>
  <si>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</si>
  <si>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</si>
  <si>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</si>
  <si>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</si>
  <si>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</si>
  <si>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</si>
  <si>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</si>
  <si>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</si>
  <si>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</si>
  <si>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</si>
  <si>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</si>
  <si>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</si>
  <si>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</si>
  <si>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</si>
  <si>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</si>
  <si>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</si>
  <si>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</si>
  <si>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</si>
  <si>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</si>
  <si>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</si>
  <si>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</si>
  <si>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</si>
  <si>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</si>
  <si>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</si>
  <si>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</si>
  <si>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</si>
  <si>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</si>
  <si>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</si>
  <si>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</si>
  <si>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</si>
  <si>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</si>
  <si>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</si>
  <si>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</si>
  <si>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</si>
  <si>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</si>
  <si>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</si>
  <si>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</si>
  <si>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</si>
  <si>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</si>
  <si>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</si>
  <si>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</si>
  <si>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</si>
  <si>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</si>
  <si>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</si>
  <si>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</si>
  <si>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</si>
  <si>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</si>
  <si>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</si>
  <si>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</si>
  <si>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</si>
  <si>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</si>
  <si>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</si>
  <si>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</si>
  <si>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</si>
  <si>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</si>
  <si>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</si>
  <si>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</si>
  <si>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</si>
  <si>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</si>
  <si>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</si>
  <si>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</si>
  <si>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</si>
  <si>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</si>
  <si>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</si>
  <si>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</si>
  <si>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</si>
  <si>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</si>
  <si>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</si>
  <si>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</si>
  <si>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</si>
  <si>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</si>
  <si>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</si>
  <si>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</si>
  <si>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</si>
  <si>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</si>
  <si>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</si>
  <si>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</si>
  <si>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</si>
  <si>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</si>
  <si>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</si>
  <si>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</si>
  <si>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</si>
  <si>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</si>
  <si>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</si>
  <si>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</si>
  <si>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</si>
  <si>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</si>
  <si>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</si>
  <si>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</si>
  <si>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</si>
  <si>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</si>
  <si>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</si>
  <si>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</si>
  <si>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</si>
  <si>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</si>
  <si>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</si>
  <si>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</si>
  <si>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</si>
  <si>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</si>
  <si>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</si>
  <si>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</si>
  <si>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</si>
  <si>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</si>
  <si>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</si>
  <si>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</si>
  <si>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</si>
  <si>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</si>
  <si>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</si>
  <si>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</si>
  <si>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</si>
  <si>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</si>
  <si>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</si>
  <si>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</si>
  <si>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</si>
  <si>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</si>
  <si>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</si>
  <si>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</si>
  <si>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</si>
  <si>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</si>
  <si>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</si>
  <si>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</si>
  <si>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</si>
  <si>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</si>
  <si>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</si>
  <si>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</si>
  <si>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</si>
  <si>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</si>
  <si>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</si>
  <si>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</si>
  <si>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</si>
  <si>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</si>
  <si>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</si>
  <si>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</si>
  <si>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</si>
  <si>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</si>
  <si>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</si>
  <si>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</si>
  <si>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</si>
  <si>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</si>
  <si>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</si>
  <si>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</si>
  <si>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</si>
  <si>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</si>
  <si>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</si>
  <si>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</si>
  <si>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</si>
  <si>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</si>
  <si>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</si>
  <si>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</si>
  <si>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</si>
  <si>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</si>
  <si>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</si>
  <si>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</si>
  <si>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</si>
  <si>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</si>
  <si>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</si>
  <si>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</si>
  <si>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</si>
  <si>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</si>
  <si>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</si>
  <si>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</si>
  <si>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</si>
  <si>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</si>
  <si>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</si>
  <si>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</si>
  <si>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</si>
  <si>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</si>
  <si>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</si>
  <si>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</si>
  <si>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</si>
  <si>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</si>
  <si>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</si>
  <si>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</si>
  <si>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</si>
  <si>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</si>
  <si>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</si>
  <si>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</si>
  <si>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</si>
  <si>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</si>
  <si>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</si>
  <si>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</si>
  <si>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</si>
  <si>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</si>
  <si>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</si>
  <si>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</si>
  <si>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</si>
  <si>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</si>
  <si>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</si>
  <si>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</si>
  <si>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</si>
  <si>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</si>
  <si>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</si>
  <si>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</si>
  <si>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</si>
  <si>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</si>
  <si>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</si>
  <si>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</si>
  <si>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</si>
  <si>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</si>
  <si>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</si>
  <si>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</si>
  <si>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</si>
  <si>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</si>
  <si>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</si>
  <si>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</si>
  <si>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</si>
  <si>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</si>
  <si>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</si>
  <si>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</si>
  <si>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</si>
  <si>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</si>
  <si>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</si>
  <si>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</si>
  <si>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</si>
  <si>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</si>
  <si>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</si>
  <si>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</si>
  <si>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</si>
  <si>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</si>
  <si>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</si>
  <si>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</si>
  <si>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</si>
  <si>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</si>
  <si>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</si>
  <si>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</si>
  <si>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</si>
  <si>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</si>
  <si>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</si>
  <si>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</si>
  <si>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</si>
  <si>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</si>
  <si>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</si>
  <si>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</si>
  <si>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</si>
  <si>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</si>
  <si>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</si>
  <si>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</si>
  <si>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</si>
  <si>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</si>
  <si>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</si>
  <si>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</si>
  <si>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</si>
  <si>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</si>
  <si>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</si>
  <si>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</si>
  <si>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</si>
  <si>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</si>
  <si>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</si>
  <si>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</si>
  <si>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</si>
  <si>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</si>
  <si>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</si>
  <si>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</si>
  <si>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</si>
  <si>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</si>
  <si>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</si>
  <si>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</si>
  <si>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</si>
  <si>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</si>
  <si>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</si>
  <si>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</si>
  <si>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</si>
  <si>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</si>
  <si>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</si>
  <si>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</si>
  <si>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</si>
  <si>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</si>
  <si>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</si>
  <si>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</si>
  <si>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</si>
  <si>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</si>
  <si>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</si>
  <si>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</si>
  <si>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</si>
  <si>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</si>
  <si>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</si>
  <si>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</si>
  <si>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</si>
  <si>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</si>
  <si>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</si>
  <si>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</si>
  <si>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</si>
  <si>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</si>
  <si>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</si>
  <si>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</si>
  <si>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</si>
  <si>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</si>
  <si>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</si>
  <si>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</si>
  <si>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</si>
  <si>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</si>
  <si>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</si>
  <si>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</si>
  <si>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</si>
  <si>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</si>
  <si>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</si>
  <si>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</si>
  <si>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</si>
  <si>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</si>
  <si>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</si>
  <si>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</si>
  <si>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</si>
  <si>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</si>
  <si>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</si>
  <si>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</si>
  <si>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</si>
  <si>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</si>
  <si>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</si>
  <si>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</si>
  <si>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</si>
  <si>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</si>
  <si>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</si>
  <si>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</si>
  <si>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</si>
  <si>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</si>
  <si>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</si>
  <si>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</si>
  <si>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</si>
  <si>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</si>
  <si>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</si>
  <si>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</si>
  <si>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</si>
  <si>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</si>
  <si>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</si>
  <si>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</si>
  <si>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</si>
  <si>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</si>
  <si>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</si>
  <si>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</si>
  <si>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</si>
  <si>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</si>
  <si>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</si>
  <si>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</si>
  <si>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</si>
  <si>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</si>
  <si>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</si>
  <si>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</si>
  <si>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</si>
  <si>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</si>
  <si>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</si>
  <si>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</si>
  <si>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</si>
  <si>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</si>
  <si>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</si>
  <si>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</si>
  <si>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</si>
  <si>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</si>
  <si>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</si>
  <si>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</si>
  <si>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</si>
  <si>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</si>
  <si>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</si>
  <si>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</si>
  <si>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</si>
  <si>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</si>
  <si>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</si>
  <si>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</si>
  <si>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</si>
  <si>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</si>
  <si>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</si>
  <si>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</si>
  <si>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</si>
  <si>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</si>
  <si>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</si>
  <si>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</si>
  <si>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</si>
  <si>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</si>
  <si>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</si>
  <si>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</si>
  <si>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</si>
  <si>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</si>
  <si>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</si>
  <si>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</si>
  <si>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</si>
  <si>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</si>
  <si>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</si>
  <si>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</si>
  <si>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</si>
  <si>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</si>
  <si>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</si>
  <si>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</si>
  <si>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</si>
  <si>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</si>
  <si>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</si>
  <si>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</si>
  <si>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</si>
  <si>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</si>
  <si>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</si>
  <si>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</si>
  <si>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</si>
  <si>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</si>
  <si>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</si>
  <si>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</si>
  <si>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</si>
  <si>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</si>
  <si>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</si>
  <si>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</si>
  <si>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</si>
  <si>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</si>
  <si>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</si>
  <si>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</si>
  <si>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</si>
  <si>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</si>
  <si>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</si>
  <si>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</si>
  <si>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</si>
  <si>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</si>
  <si>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</si>
  <si>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</si>
  <si>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</si>
  <si>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</si>
  <si>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</si>
  <si>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</si>
  <si>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</si>
  <si>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</si>
  <si>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</si>
  <si>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</si>
  <si>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</si>
  <si>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</si>
  <si>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</si>
  <si>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</si>
  <si>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</si>
  <si>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</si>
  <si>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</si>
  <si>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</si>
  <si>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</si>
  <si>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</si>
  <si>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</si>
  <si>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</si>
  <si>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</si>
  <si>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</si>
  <si>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</si>
  <si>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</si>
  <si>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</si>
  <si>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</si>
  <si>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</si>
  <si>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</si>
  <si>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</si>
  <si>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</si>
  <si>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</si>
  <si>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</si>
  <si>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</si>
  <si>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</si>
  <si>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</si>
  <si>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</si>
  <si>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</si>
  <si>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</si>
  <si>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</si>
  <si>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</si>
  <si>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</si>
  <si>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</si>
  <si>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</si>
  <si>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</si>
  <si>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</si>
  <si>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</si>
  <si>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</si>
  <si>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</si>
  <si>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</si>
  <si>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</si>
  <si>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</si>
  <si>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</si>
  <si>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</si>
  <si>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</si>
  <si>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</si>
  <si>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</si>
  <si>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</si>
  <si>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</si>
  <si>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</si>
  <si>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</si>
  <si>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</si>
  <si>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</si>
  <si>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</si>
  <si>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</si>
  <si>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</si>
  <si>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</si>
  <si>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</si>
  <si>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</si>
  <si>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</si>
  <si>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</si>
  <si>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</si>
  <si>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</si>
  <si>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</si>
  <si>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</si>
  <si>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</si>
  <si>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</si>
  <si>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</si>
  <si>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</si>
  <si>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</si>
  <si>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</si>
  <si>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</si>
  <si>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</si>
  <si>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</si>
  <si>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</si>
  <si>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</si>
  <si>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</si>
  <si>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</si>
  <si>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</si>
  <si>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</si>
  <si>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</si>
  <si>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</si>
  <si>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</si>
  <si>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</si>
  <si>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</si>
  <si>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</si>
  <si>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</si>
  <si>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</si>
  <si>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</si>
  <si>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</si>
  <si>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</si>
  <si>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</si>
  <si>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</si>
  <si>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</si>
  <si>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</si>
  <si>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</si>
  <si>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</si>
  <si>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</si>
  <si>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</si>
  <si>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</si>
  <si>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</si>
  <si>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</si>
  <si>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</si>
  <si>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</si>
  <si>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</si>
  <si>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</si>
  <si>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</si>
  <si>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</si>
  <si>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</si>
  <si>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</si>
  <si>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</si>
  <si>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</si>
  <si>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</si>
  <si>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</si>
  <si>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</si>
  <si>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</si>
  <si>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</si>
  <si>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</si>
  <si>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</si>
  <si>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</si>
  <si>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</si>
  <si>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</si>
  <si>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</si>
  <si>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</si>
  <si>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</si>
  <si>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</si>
  <si>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</si>
  <si>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</si>
  <si>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</si>
  <si>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</si>
  <si>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</si>
  <si>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</si>
  <si>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</si>
  <si>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</si>
  <si>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</si>
  <si>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</si>
  <si>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</si>
  <si>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</si>
  <si>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</si>
  <si>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</si>
  <si>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</si>
  <si>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</si>
  <si>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</si>
  <si>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</si>
  <si>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</si>
  <si>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</si>
  <si>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</si>
  <si>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</si>
  <si>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</si>
  <si>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</si>
  <si>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</si>
  <si>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</si>
  <si>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</si>
  <si>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</si>
  <si>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</si>
  <si>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</si>
  <si>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</si>
  <si>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</si>
  <si>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</si>
  <si>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</si>
  <si>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</si>
  <si>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</si>
  <si>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</si>
  <si>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</si>
  <si>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</si>
  <si>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</si>
  <si>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</si>
  <si>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</si>
  <si>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</si>
  <si>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</si>
  <si>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</si>
  <si>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</si>
  <si>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</si>
  <si>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</si>
  <si>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</si>
  <si>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</si>
  <si>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</si>
  <si>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</si>
  <si>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</si>
  <si>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</si>
  <si>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</si>
  <si>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</si>
  <si>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</si>
  <si>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</si>
  <si>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</si>
  <si>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</si>
  <si>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</si>
  <si>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</si>
  <si>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</si>
  <si>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</si>
  <si>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</si>
  <si>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</si>
  <si>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</si>
  <si>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</si>
  <si>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</si>
  <si>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</si>
  <si>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</si>
  <si>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</si>
  <si>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</si>
  <si>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</si>
  <si>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</si>
  <si>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</si>
  <si>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</si>
  <si>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</si>
  <si>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</si>
  <si>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</si>
  <si>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</si>
  <si>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</si>
  <si>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</si>
  <si>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</si>
  <si>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</si>
  <si>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</si>
  <si>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</si>
  <si>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</si>
  <si>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</si>
  <si>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</si>
  <si>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</si>
  <si>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</si>
  <si>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</si>
  <si>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</si>
  <si>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</si>
  <si>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</si>
  <si>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</si>
  <si>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</si>
  <si>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</si>
  <si>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</si>
  <si>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</si>
  <si>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</si>
  <si>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</si>
  <si>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</si>
  <si>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</si>
  <si>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</si>
  <si>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</si>
  <si>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</si>
  <si>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</si>
  <si>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</si>
  <si>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</si>
  <si>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</si>
  <si>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</si>
  <si>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</si>
  <si>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</si>
  <si>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</si>
  <si>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</si>
  <si>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</si>
  <si>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</si>
  <si>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</si>
  <si>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</si>
  <si>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</si>
  <si>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</si>
  <si>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</si>
  <si>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</si>
  <si>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</si>
  <si>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</si>
  <si>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</si>
  <si>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</si>
  <si>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</si>
  <si>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</si>
  <si>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</si>
  <si>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</si>
  <si>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</si>
  <si>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</si>
  <si>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</si>
  <si>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</si>
  <si>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</si>
  <si>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</si>
  <si>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</si>
  <si>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</si>
  <si>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</si>
  <si>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</si>
  <si>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</si>
  <si>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</si>
  <si>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</si>
  <si>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</si>
  <si>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</si>
  <si>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</si>
  <si>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</si>
  <si>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</si>
  <si>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</si>
  <si>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</si>
  <si>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</si>
  <si>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</si>
  <si>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</si>
  <si>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</si>
  <si>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</si>
  <si>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</si>
  <si>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</si>
  <si>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</si>
  <si>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</si>
  <si>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</si>
  <si>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</si>
  <si>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</si>
  <si>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</si>
  <si>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</si>
  <si>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</si>
  <si>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</si>
  <si>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</si>
  <si>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</si>
  <si>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</si>
  <si>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</si>
  <si>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</si>
  <si>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</si>
  <si>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</si>
  <si>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</si>
  <si>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</si>
  <si>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</si>
  <si>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</si>
  <si>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</si>
  <si>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</si>
  <si>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</si>
  <si>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</si>
  <si>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</si>
  <si>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</si>
  <si>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</si>
  <si>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</si>
  <si>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</si>
  <si>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</si>
  <si>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</si>
  <si>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</si>
  <si>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</si>
  <si>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</si>
  <si>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</si>
  <si>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</si>
  <si>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</si>
  <si>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</si>
  <si>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</si>
  <si>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</si>
  <si>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</si>
  <si>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</si>
  <si>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</si>
  <si>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</si>
  <si>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</si>
  <si>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</si>
  <si>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</si>
  <si>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</si>
  <si>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</si>
  <si>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</si>
  <si>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</si>
  <si>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</si>
  <si>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</si>
  <si>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</si>
  <si>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</si>
  <si>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</si>
  <si>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</si>
  <si>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</si>
  <si>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</si>
  <si>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</si>
  <si>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</si>
  <si>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</si>
  <si>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</si>
  <si>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</si>
  <si>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</si>
  <si>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</si>
  <si>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</si>
  <si>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</si>
  <si>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</si>
  <si>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</si>
  <si>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</si>
  <si>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</si>
  <si>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</si>
  <si>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</si>
  <si>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</si>
  <si>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</si>
  <si>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</si>
  <si>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</si>
  <si>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</si>
  <si>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</si>
  <si>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</si>
  <si>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</si>
  <si>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</si>
  <si>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</si>
  <si>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</si>
  <si>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</si>
  <si>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</si>
  <si>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</si>
  <si>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</si>
  <si>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</si>
  <si>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</si>
  <si>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</si>
  <si>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</si>
  <si>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</si>
  <si>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</si>
  <si>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</si>
  <si>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</si>
  <si>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</si>
  <si>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</si>
  <si>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</si>
  <si>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</si>
  <si>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</si>
  <si>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</si>
  <si>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</si>
  <si>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</si>
  <si>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</si>
  <si>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</si>
  <si>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</si>
  <si>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</si>
  <si>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</si>
  <si>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</si>
  <si>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</si>
  <si>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</si>
  <si>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</si>
  <si>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</si>
  <si>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</si>
  <si>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</si>
  <si>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</si>
  <si>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</si>
  <si>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</si>
  <si>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</si>
  <si>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</si>
  <si>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</si>
  <si>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</si>
  <si>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</si>
  <si>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</si>
  <si>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</si>
  <si>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</si>
  <si>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</si>
  <si>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</si>
  <si>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</si>
  <si>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</si>
  <si>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</si>
  <si>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</si>
  <si>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</si>
  <si>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</si>
  <si>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</si>
  <si>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</si>
  <si>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</si>
  <si>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</si>
  <si>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</si>
  <si>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</si>
  <si>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</si>
  <si>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</si>
  <si>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</si>
  <si>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</si>
  <si>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</si>
  <si>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</si>
  <si>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</si>
  <si>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</si>
  <si>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</si>
  <si>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</si>
  <si>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</si>
  <si>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</si>
  <si>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</si>
  <si>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</si>
  <si>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</si>
  <si>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</si>
  <si>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</si>
  <si>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</si>
  <si>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</si>
  <si>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</si>
  <si>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</si>
  <si>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</si>
  <si>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</si>
  <si>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</si>
  <si>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</si>
  <si>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</si>
  <si>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</si>
  <si>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</si>
  <si>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</si>
  <si>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</si>
  <si>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</si>
  <si>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</si>
  <si>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</si>
  <si>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</si>
  <si>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</si>
  <si>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</si>
  <si>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</si>
  <si>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</si>
  <si>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</si>
  <si>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</si>
  <si>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</si>
  <si>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</si>
  <si>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</si>
  <si>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</si>
  <si>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</si>
  <si>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</si>
  <si>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</si>
  <si>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</si>
  <si>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</si>
  <si>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</si>
  <si>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</si>
  <si>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</si>
  <si>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</si>
  <si>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</si>
  <si>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</si>
  <si>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</si>
  <si>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</si>
  <si>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</si>
  <si>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</si>
  <si>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</si>
  <si>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</si>
  <si>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</si>
  <si>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</si>
  <si>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</si>
  <si>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</si>
  <si>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</si>
  <si>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</si>
  <si>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</si>
  <si>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</si>
  <si>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</si>
  <si>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</si>
  <si>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</si>
  <si>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</si>
  <si>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</si>
  <si>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</si>
  <si>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</si>
  <si>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</si>
  <si>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</si>
  <si>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</si>
  <si>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</si>
  <si>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</si>
  <si>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</si>
  <si>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</si>
  <si>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</si>
  <si>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</si>
  <si>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</si>
  <si>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</si>
  <si>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</si>
  <si>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</si>
  <si>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</si>
  <si>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</si>
  <si>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</si>
  <si>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</si>
  <si>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</si>
  <si>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</si>
  <si>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</si>
  <si>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</si>
  <si>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</si>
  <si>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</si>
  <si>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</si>
  <si>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</si>
  <si>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</si>
  <si>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</si>
  <si>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</si>
  <si>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</si>
  <si>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</si>
  <si>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</si>
  <si>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</si>
  <si>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</si>
  <si>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</si>
  <si>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</si>
  <si>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</si>
  <si>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</si>
  <si>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</si>
  <si>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</si>
  <si>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</si>
  <si>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</si>
  <si>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</si>
  <si>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</si>
  <si>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</si>
  <si>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</si>
  <si>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</si>
  <si>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</si>
  <si>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</si>
  <si>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</si>
  <si>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</si>
  <si>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</si>
  <si>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</si>
  <si>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</si>
  <si>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</si>
  <si>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</si>
  <si>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</si>
  <si>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</si>
  <si>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</si>
  <si>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</si>
  <si>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</si>
  <si>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</si>
  <si>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</si>
  <si>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</si>
  <si>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</si>
  <si>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</si>
  <si>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</si>
  <si>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</si>
  <si>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</si>
  <si>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</si>
  <si>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</si>
  <si>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</si>
  <si>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</si>
  <si>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</si>
  <si>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</si>
  <si>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</si>
  <si>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</si>
  <si>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</si>
  <si>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</si>
  <si>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</si>
  <si>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</si>
  <si>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</si>
  <si>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</si>
  <si>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</si>
  <si>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</si>
  <si>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</si>
  <si>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</si>
  <si>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</si>
  <si>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</si>
  <si>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</si>
  <si>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</si>
  <si>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</si>
  <si>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</si>
  <si>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</si>
  <si>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</si>
  <si>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</si>
  <si>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</si>
  <si>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</si>
  <si>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</si>
  <si>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</si>
  <si>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</si>
  <si>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</si>
  <si>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</si>
  <si>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</si>
  <si>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</si>
  <si>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</si>
  <si>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</si>
  <si>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</si>
  <si>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</si>
  <si>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</si>
  <si>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</si>
  <si>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</si>
  <si>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</si>
  <si>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</si>
  <si>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</si>
  <si>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</si>
  <si>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</si>
  <si>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</si>
  <si>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</si>
  <si>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</si>
  <si>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</si>
  <si>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</si>
  <si>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</si>
  <si>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</si>
  <si>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</si>
  <si>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</si>
  <si>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</si>
  <si>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</si>
  <si>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</si>
  <si>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</si>
  <si>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</si>
  <si>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</si>
  <si>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</si>
  <si>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</si>
  <si>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</si>
  <si>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</si>
  <si>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</si>
  <si>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</si>
  <si>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</si>
  <si>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</si>
  <si>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</si>
  <si>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</si>
  <si>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</si>
  <si>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</si>
  <si>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</si>
  <si>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</si>
  <si>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</si>
  <si>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</si>
  <si>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</si>
  <si>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</si>
  <si>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</si>
  <si>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</si>
  <si>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</si>
  <si>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</si>
  <si>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</si>
  <si>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</si>
  <si>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</si>
  <si>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</si>
  <si>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</si>
  <si>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</si>
  <si>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</si>
  <si>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</si>
  <si>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</si>
  <si>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</si>
  <si>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</si>
  <si>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</si>
  <si>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</si>
  <si>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</si>
  <si>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</si>
  <si>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</si>
  <si>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</si>
  <si>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</si>
  <si>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</si>
  <si>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</si>
  <si>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</si>
  <si>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</si>
  <si>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</si>
  <si>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</si>
  <si>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</si>
  <si>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</si>
  <si>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</si>
  <si>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</si>
  <si>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</si>
  <si>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</si>
  <si>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</si>
  <si>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</si>
  <si>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</si>
  <si>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</si>
  <si>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</si>
  <si>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</si>
  <si>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</si>
  <si>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</si>
  <si>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</si>
  <si>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</si>
  <si>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</si>
  <si>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</si>
  <si>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</si>
  <si>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</si>
  <si>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</si>
  <si>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</si>
  <si>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</si>
  <si>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</si>
  <si>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</si>
  <si>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</si>
  <si>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</si>
  <si>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</si>
  <si>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</si>
  <si>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</si>
  <si>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</si>
  <si>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</si>
  <si>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</si>
  <si>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</si>
  <si>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</si>
  <si>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</si>
  <si>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</si>
  <si>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</si>
  <si>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</si>
  <si>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</si>
  <si>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</si>
  <si>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</si>
  <si>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</si>
  <si>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</si>
  <si>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</si>
  <si>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</si>
  <si>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</si>
  <si>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</si>
  <si>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</si>
  <si>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</si>
  <si>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</si>
  <si>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</si>
  <si>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</si>
  <si>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</si>
  <si>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</si>
  <si>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</si>
  <si>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</si>
  <si>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</si>
  <si>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</si>
  <si>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</si>
  <si>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</si>
  <si>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</si>
  <si>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</si>
  <si>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</si>
  <si>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</si>
  <si>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</si>
  <si>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</si>
  <si>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</si>
  <si>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</si>
  <si>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</si>
  <si>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</si>
  <si>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</si>
  <si>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</si>
  <si>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</si>
  <si>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</si>
  <si>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</si>
  <si>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</si>
  <si>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</si>
  <si>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</si>
  <si>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</si>
  <si>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</si>
  <si>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</si>
  <si>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</si>
  <si>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</si>
  <si>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</si>
  <si>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</si>
  <si>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</si>
  <si>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</si>
  <si>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</si>
  <si>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</si>
  <si>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</si>
  <si>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</si>
  <si>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</si>
  <si>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</si>
  <si>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</si>
  <si>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</si>
  <si>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</si>
  <si>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</si>
  <si>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</si>
  <si>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</si>
  <si>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</si>
  <si>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</si>
  <si>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</si>
  <si>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</si>
  <si>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</si>
  <si>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</si>
  <si>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</si>
  <si>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</si>
  <si>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</si>
  <si>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</si>
  <si>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</si>
  <si>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</si>
  <si>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</si>
  <si>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</si>
  <si>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</si>
  <si>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</si>
  <si>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</si>
  <si>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</si>
  <si>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</si>
  <si>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</si>
  <si>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</si>
  <si>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</si>
  <si>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</si>
  <si>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</si>
  <si>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</si>
  <si>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</si>
  <si>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</si>
  <si>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</si>
  <si>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</si>
  <si>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</si>
  <si>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</si>
  <si>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</si>
  <si>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</si>
  <si>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</si>
  <si>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</si>
  <si>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</si>
  <si>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</si>
  <si>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</si>
  <si>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</si>
  <si>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</si>
  <si>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</si>
  <si>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</si>
  <si>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</si>
  <si>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</si>
  <si>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</si>
  <si>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</si>
  <si>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</si>
  <si>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</si>
  <si>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</si>
  <si>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</si>
  <si>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</si>
  <si>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</si>
  <si>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</si>
  <si>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</si>
  <si>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</si>
  <si>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</si>
  <si>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</si>
  <si>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</si>
  <si>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</si>
  <si>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</si>
  <si>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</si>
  <si>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</si>
  <si>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</si>
  <si>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</si>
  <si>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</si>
  <si>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</si>
  <si>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</si>
  <si>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</si>
  <si>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</si>
  <si>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</si>
  <si>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</si>
  <si>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</si>
  <si>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</si>
  <si>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</si>
  <si>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</si>
  <si>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</si>
  <si>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</si>
  <si>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</si>
  <si>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</si>
  <si>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</si>
  <si>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</si>
  <si>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</si>
  <si>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</si>
  <si>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</si>
  <si>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</si>
  <si>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</si>
  <si>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</si>
  <si>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</si>
  <si>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</si>
  <si>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</si>
  <si>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</si>
  <si>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</si>
  <si>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</si>
  <si>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</si>
  <si>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</si>
  <si>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</si>
  <si>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</si>
  <si>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</si>
  <si>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</si>
  <si>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</si>
  <si>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</si>
  <si>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</si>
  <si>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</si>
  <si>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</si>
  <si>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</si>
  <si>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</si>
  <si>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</si>
  <si>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</si>
  <si>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</si>
  <si>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</si>
  <si>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</si>
  <si>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</si>
  <si>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</si>
  <si>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</si>
  <si>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</si>
  <si>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</si>
  <si>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</si>
  <si>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</si>
  <si>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</si>
  <si>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</si>
  <si>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</si>
  <si>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</si>
  <si>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</si>
  <si>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</si>
  <si>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</si>
  <si>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</si>
  <si>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</si>
  <si>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</si>
  <si>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</si>
  <si>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</si>
  <si>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</si>
  <si>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</si>
  <si>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</si>
  <si>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</si>
  <si>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</si>
  <si>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</si>
  <si>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</si>
  <si>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</si>
  <si>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</si>
  <si>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</si>
  <si>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</si>
  <si>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</si>
  <si>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</si>
  <si>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</si>
  <si>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</si>
  <si>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</si>
  <si>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</si>
  <si>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</si>
  <si>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</si>
  <si>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</si>
  <si>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</si>
  <si>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</si>
  <si>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</si>
  <si>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</si>
  <si>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</si>
  <si>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</si>
  <si>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</si>
  <si>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</si>
  <si>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</si>
  <si>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</si>
  <si>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</si>
  <si>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</si>
  <si>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</si>
  <si>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</si>
  <si>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</si>
  <si>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</si>
  <si>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</si>
  <si>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</si>
  <si>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</si>
  <si>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</si>
  <si>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</si>
  <si>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</si>
  <si>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</si>
  <si>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</si>
  <si>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</si>
  <si>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</si>
  <si>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</si>
  <si>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</si>
  <si>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</si>
  <si>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</si>
  <si>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</si>
  <si>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</si>
  <si>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</si>
  <si>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</si>
  <si>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</si>
  <si>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</si>
  <si>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</si>
  <si>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</si>
  <si>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</si>
  <si>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</si>
  <si>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</si>
  <si>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</si>
  <si>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</si>
  <si>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</si>
  <si>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</si>
  <si>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</si>
  <si>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</si>
  <si>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</si>
  <si>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</si>
  <si>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</si>
  <si>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</si>
  <si>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</si>
  <si>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</si>
  <si>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</si>
  <si>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</si>
  <si>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</si>
  <si>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</si>
  <si>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</si>
  <si>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</si>
  <si>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</si>
  <si>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</si>
  <si>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</si>
  <si>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</si>
  <si>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</si>
  <si>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</si>
  <si>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</si>
  <si>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</si>
  <si>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</si>
  <si>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</si>
  <si>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</si>
  <si>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</si>
  <si>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</si>
  <si>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</si>
  <si>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</si>
  <si>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</si>
  <si>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</si>
  <si>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</si>
  <si>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</si>
  <si>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</si>
  <si>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</si>
  <si>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</si>
  <si>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</si>
  <si>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</si>
  <si>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</si>
  <si>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</si>
  <si>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</si>
  <si>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</si>
  <si>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</si>
  <si>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</si>
  <si>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</si>
  <si>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</si>
  <si>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</si>
  <si>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</si>
  <si>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</si>
  <si>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</si>
  <si>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</si>
  <si>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</si>
  <si>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</si>
  <si>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</si>
  <si>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</si>
  <si>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</si>
  <si>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</si>
  <si>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</si>
  <si>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</si>
  <si>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</si>
  <si>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</si>
  <si>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</si>
  <si>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</si>
  <si>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</si>
  <si>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</si>
  <si>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</si>
  <si>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</si>
  <si>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</si>
  <si>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</si>
  <si>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</si>
  <si>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</si>
  <si>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</si>
  <si>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</si>
  <si>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</si>
  <si>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</si>
  <si>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</si>
  <si>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</si>
  <si>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</si>
  <si>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</si>
  <si>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</si>
  <si>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</si>
  <si>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</si>
  <si>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</si>
  <si>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</si>
  <si>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</si>
  <si>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</si>
  <si>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</si>
  <si>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</si>
  <si>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</si>
  <si>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</si>
  <si>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</si>
  <si>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</si>
  <si>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</si>
  <si>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</si>
  <si>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</si>
  <si>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</si>
  <si>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</si>
  <si>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</si>
  <si>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</si>
  <si>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</si>
  <si>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</si>
  <si>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</si>
  <si>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</si>
  <si>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</si>
  <si>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</si>
  <si>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</si>
  <si>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</si>
  <si>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</si>
  <si>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</si>
  <si>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</si>
  <si>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</si>
  <si>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</si>
  <si>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</si>
  <si>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</si>
  <si>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</si>
  <si>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</si>
  <si>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</si>
  <si>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</si>
  <si>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</si>
  <si>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</si>
  <si>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</si>
  <si>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</si>
  <si>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</si>
  <si>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</si>
  <si>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</si>
  <si>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</si>
  <si>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</si>
  <si>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</si>
  <si>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</si>
  <si>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</si>
  <si>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</si>
  <si>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</si>
  <si>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</si>
  <si>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</si>
  <si>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</si>
  <si>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</si>
  <si>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</si>
  <si>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</si>
  <si>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</si>
  <si>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</si>
  <si>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</si>
  <si>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</si>
  <si>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</si>
  <si>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</si>
  <si>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</si>
  <si>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</si>
  <si>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</si>
  <si>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</si>
  <si>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</si>
  <si>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</si>
  <si>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</si>
  <si>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</si>
  <si>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</si>
  <si>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</si>
  <si>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</si>
  <si>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</si>
  <si>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</si>
  <si>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</si>
  <si>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</si>
  <si>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</si>
  <si>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</si>
  <si>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</si>
  <si>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</si>
  <si>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</si>
  <si>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</si>
  <si>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</si>
  <si>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</si>
  <si>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</si>
  <si>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</si>
  <si>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</si>
  <si>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</si>
  <si>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</si>
  <si>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</si>
  <si>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</si>
  <si>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</si>
  <si>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</si>
  <si>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</si>
  <si>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</si>
  <si>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</si>
  <si>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</si>
  <si>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</si>
  <si>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</si>
  <si>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</si>
  <si>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</si>
  <si>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</si>
  <si>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</si>
  <si>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</si>
  <si>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</si>
  <si>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</si>
  <si>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</si>
  <si>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</si>
  <si>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</si>
  <si>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</si>
  <si>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</si>
  <si>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</si>
  <si>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</si>
  <si>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</si>
  <si>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</si>
  <si>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</si>
  <si>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</si>
  <si>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</si>
  <si>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</si>
  <si>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</si>
  <si>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</si>
  <si>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</si>
  <si>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</si>
  <si>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</si>
  <si>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</si>
  <si>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</si>
  <si>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</si>
  <si>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</si>
  <si>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</si>
  <si>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</si>
  <si>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</si>
  <si>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</si>
  <si>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</si>
  <si>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</si>
  <si>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</si>
  <si>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</si>
  <si>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</si>
  <si>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</si>
  <si>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</si>
  <si>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</si>
  <si>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</si>
  <si>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</si>
  <si>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</si>
  <si>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</si>
  <si>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</si>
  <si>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</si>
  <si>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</si>
  <si>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</si>
  <si>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</si>
  <si>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</si>
  <si>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</si>
  <si>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</si>
  <si>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</si>
  <si>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</si>
  <si>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</si>
  <si>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</si>
  <si>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</si>
  <si>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</si>
  <si>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</si>
  <si>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</si>
  <si>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</si>
  <si>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</si>
  <si>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</si>
  <si>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</si>
  <si>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</si>
  <si>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</si>
  <si>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</si>
  <si>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</si>
  <si>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</si>
  <si>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</si>
  <si>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</si>
  <si>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</si>
  <si>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</si>
  <si>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</si>
  <si>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</si>
  <si>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</si>
  <si>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</si>
  <si>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</si>
  <si>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</si>
  <si>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</si>
  <si>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</si>
  <si>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</si>
  <si>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</si>
  <si>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</si>
  <si>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</si>
  <si>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</si>
  <si>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</si>
  <si>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</si>
  <si>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</si>
  <si>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</si>
  <si>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</si>
  <si>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</si>
  <si>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</si>
  <si>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</si>
  <si>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</si>
  <si>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</si>
  <si>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</si>
  <si>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</si>
  <si>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</si>
  <si>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</si>
  <si>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</si>
  <si>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</si>
  <si>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</si>
  <si>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</si>
  <si>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</si>
  <si>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</si>
  <si>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</si>
  <si>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</si>
  <si>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</si>
  <si>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</si>
  <si>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</si>
  <si>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</si>
  <si>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</si>
  <si>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</si>
  <si>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</si>
  <si>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</si>
  <si>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</si>
  <si>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</si>
  <si>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</si>
  <si>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</si>
  <si>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</si>
  <si>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</si>
  <si>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</si>
  <si>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</si>
  <si>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</si>
  <si>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</si>
  <si>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</si>
  <si>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</si>
  <si>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</si>
  <si>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</si>
  <si>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</si>
  <si>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</si>
  <si>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</si>
  <si>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</si>
  <si>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</si>
  <si>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</si>
  <si>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</si>
  <si>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</si>
  <si>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</si>
  <si>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</si>
  <si>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</si>
  <si>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</si>
  <si>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</si>
  <si>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</si>
  <si>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</si>
  <si>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</si>
  <si>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</si>
  <si>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</si>
  <si>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</si>
  <si>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</si>
  <si>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</si>
  <si>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</si>
  <si>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</si>
  <si>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</si>
  <si>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</si>
  <si>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</si>
  <si>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</si>
  <si>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</si>
  <si>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</si>
  <si>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</si>
  <si>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</si>
  <si>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</si>
  <si>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</si>
  <si>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</si>
  <si>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</si>
  <si>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</si>
  <si>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</si>
  <si>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</si>
  <si>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</si>
  <si>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</si>
  <si>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</si>
  <si>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</si>
  <si>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</si>
  <si>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</si>
  <si>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</si>
  <si>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</si>
  <si>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</si>
  <si>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</si>
  <si>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</si>
  <si>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</si>
  <si>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</si>
  <si>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</si>
  <si>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</si>
  <si>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</si>
  <si>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</si>
  <si>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</si>
  <si>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</si>
  <si>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</si>
  <si>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</si>
  <si>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</si>
  <si>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</si>
  <si>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</si>
  <si>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</si>
  <si>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</si>
  <si>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</si>
  <si>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</si>
  <si>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</si>
  <si>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</si>
  <si>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</si>
  <si>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</si>
  <si>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</si>
  <si>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</si>
  <si>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</si>
  <si>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</si>
  <si>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</si>
  <si>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</si>
  <si>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</si>
  <si>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</si>
  <si>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</si>
  <si>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</si>
  <si>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</si>
  <si>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</si>
  <si>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</si>
  <si>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</si>
  <si>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</si>
  <si>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</si>
  <si>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</si>
  <si>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</si>
  <si>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</si>
  <si>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</si>
  <si>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</si>
  <si>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</si>
  <si>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</si>
  <si>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</si>
  <si>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</si>
  <si>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</si>
  <si>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</si>
  <si>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</si>
  <si>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</si>
  <si>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</si>
  <si>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</si>
  <si>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</si>
  <si>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</si>
  <si>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</si>
  <si>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</si>
  <si>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</si>
  <si>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</si>
  <si>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</si>
  <si>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</si>
  <si>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</si>
  <si>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</si>
  <si>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</si>
  <si>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</si>
  <si>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</si>
  <si>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</si>
  <si>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</si>
  <si>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</si>
  <si>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</si>
  <si>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</si>
  <si>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</si>
  <si>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</si>
  <si>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</si>
  <si>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</si>
  <si>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</si>
  <si>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</si>
  <si>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</si>
  <si>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</si>
  <si>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</si>
  <si>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</si>
  <si>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</si>
  <si>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</si>
  <si>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</si>
  <si>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</si>
  <si>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</si>
  <si>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</si>
  <si>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</si>
  <si>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</si>
  <si>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</si>
  <si>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</si>
  <si>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</si>
  <si>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</si>
  <si>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</si>
  <si>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</si>
  <si>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</si>
  <si>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</si>
  <si>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</si>
  <si>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</si>
  <si>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</si>
  <si>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</si>
  <si>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</si>
  <si>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</si>
  <si>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</si>
  <si>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</si>
  <si>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</si>
  <si>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</si>
  <si>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</si>
  <si>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</si>
  <si>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</si>
  <si>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</si>
  <si>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</si>
  <si>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</si>
  <si>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</si>
  <si>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</si>
  <si>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</si>
  <si>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</si>
  <si>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</si>
  <si>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</si>
  <si>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</si>
  <si>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</si>
  <si>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</si>
  <si>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</si>
  <si>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</si>
  <si>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</si>
  <si>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</si>
  <si>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</si>
  <si>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</si>
  <si>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</si>
  <si>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</si>
  <si>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</si>
  <si>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</si>
  <si>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</si>
  <si>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</si>
  <si>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</si>
  <si>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</si>
  <si>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</si>
  <si>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</si>
  <si>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</si>
  <si>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</si>
  <si>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</si>
  <si>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</si>
  <si>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</si>
  <si>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</si>
  <si>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</si>
  <si>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</si>
  <si>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</si>
  <si>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</si>
  <si>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</si>
  <si>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</si>
  <si>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</si>
  <si>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</si>
  <si>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</si>
  <si>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</si>
  <si>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</si>
  <si>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</si>
  <si>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</si>
  <si>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</si>
  <si>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</si>
  <si>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</si>
  <si>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</si>
  <si>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</si>
  <si>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</si>
  <si>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</si>
  <si>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</si>
  <si>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</si>
  <si>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</si>
  <si>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</si>
  <si>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</si>
  <si>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</si>
  <si>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</si>
  <si>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</si>
  <si>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</si>
  <si>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</si>
  <si>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</si>
  <si>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</si>
  <si>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</si>
  <si>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</si>
  <si>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</si>
  <si>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</si>
  <si>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</si>
  <si>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</si>
  <si>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</si>
  <si>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</si>
  <si>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</si>
  <si>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</si>
  <si>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</si>
  <si>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</si>
  <si>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</si>
  <si>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</si>
  <si>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</si>
  <si>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</si>
  <si>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</si>
  <si>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</si>
  <si>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</si>
  <si>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</si>
  <si>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</si>
  <si>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</si>
  <si>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</si>
  <si>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</si>
  <si>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</si>
  <si>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</si>
  <si>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</si>
  <si>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</si>
  <si>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</si>
  <si>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</si>
  <si>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</si>
  <si>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</si>
  <si>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</si>
  <si>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</si>
  <si>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</si>
  <si>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</si>
  <si>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</si>
  <si>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</si>
  <si>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</si>
  <si>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</si>
  <si>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</si>
  <si>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</si>
  <si>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</si>
  <si>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</si>
  <si>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</si>
  <si>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</si>
  <si>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</si>
  <si>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</si>
  <si>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</si>
  <si>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</si>
  <si>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</si>
  <si>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</si>
  <si>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</si>
  <si>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</si>
  <si>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</si>
  <si>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</si>
  <si>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</si>
  <si>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</si>
  <si>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</si>
  <si>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</si>
  <si>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</si>
  <si>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</si>
  <si>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</si>
  <si>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</si>
  <si>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</si>
  <si>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</si>
  <si>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</si>
  <si>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</si>
  <si>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</si>
  <si>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</si>
  <si>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</si>
  <si>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</si>
  <si>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</si>
  <si>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</si>
  <si>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</si>
  <si>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</si>
  <si>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</si>
  <si>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</si>
  <si>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</si>
  <si>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</si>
  <si>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</si>
  <si>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</si>
  <si>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</si>
  <si>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</si>
  <si>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</si>
  <si>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</si>
  <si>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</si>
  <si>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</si>
  <si>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</si>
  <si>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</si>
  <si>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</si>
  <si>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</si>
  <si>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</si>
  <si>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</si>
  <si>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</si>
  <si>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</si>
  <si>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</si>
  <si>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</si>
  <si>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</si>
  <si>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</si>
  <si>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</si>
  <si>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</si>
  <si>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</si>
  <si>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</si>
  <si>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</si>
  <si>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</si>
  <si>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</si>
  <si>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</si>
  <si>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</si>
  <si>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</si>
  <si>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</si>
  <si>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</si>
  <si>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</si>
  <si>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</si>
  <si>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</si>
  <si>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</si>
  <si>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</si>
  <si>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</si>
  <si>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</si>
  <si>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</si>
  <si>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</si>
  <si>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</si>
  <si>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</si>
  <si>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</si>
  <si>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</si>
  <si>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</si>
  <si>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</si>
  <si>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</si>
  <si>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</si>
  <si>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</si>
  <si>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</si>
  <si>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</si>
  <si>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</si>
  <si>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</si>
  <si>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</si>
  <si>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</si>
  <si>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</si>
  <si>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</si>
  <si>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</si>
  <si>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</si>
  <si>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</si>
  <si>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</si>
  <si>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</si>
  <si>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</si>
  <si>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</si>
  <si>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</si>
  <si>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</si>
  <si>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</si>
  <si>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</si>
  <si>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</si>
  <si>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</si>
  <si>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</si>
  <si>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</si>
  <si>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</si>
  <si>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</si>
  <si>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</si>
  <si>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</si>
  <si>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</si>
  <si>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</si>
  <si>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</si>
  <si>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</si>
  <si>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</si>
  <si>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</si>
  <si>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</si>
  <si>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</si>
  <si>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</si>
  <si>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</si>
  <si>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</si>
  <si>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</si>
  <si>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</si>
  <si>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</si>
  <si>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</si>
  <si>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</si>
  <si>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</si>
  <si>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</si>
  <si>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</si>
  <si>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</si>
  <si>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</si>
  <si>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</si>
  <si>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</si>
  <si>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</si>
  <si>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</si>
  <si>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</si>
  <si>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</si>
  <si>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</si>
  <si>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</si>
  <si>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</si>
  <si>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</si>
  <si>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</si>
  <si>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</si>
  <si>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</si>
  <si>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</si>
  <si>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</si>
  <si>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</si>
  <si>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</si>
  <si>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</si>
  <si>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</si>
  <si>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</si>
  <si>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</si>
  <si>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</si>
  <si>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</si>
  <si>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</si>
  <si>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</si>
  <si>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</si>
  <si>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</si>
  <si>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</si>
  <si>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</si>
  <si>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</si>
  <si>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</si>
  <si>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</si>
  <si>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</si>
  <si>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</si>
  <si>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</si>
  <si>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</si>
  <si>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</si>
  <si>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</si>
  <si>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</si>
  <si>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</si>
  <si>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</si>
  <si>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</si>
  <si>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</si>
  <si>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</si>
  <si>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</si>
  <si>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</si>
  <si>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</si>
  <si>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</si>
  <si>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</si>
  <si>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</si>
  <si>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</si>
  <si>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</si>
  <si>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</si>
  <si>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</si>
  <si>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</si>
  <si>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</si>
  <si>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</si>
  <si>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</si>
  <si>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</si>
  <si>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</si>
  <si>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</si>
  <si>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</si>
  <si>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</si>
  <si>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</si>
  <si>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</si>
  <si>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</si>
  <si>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</si>
  <si>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</si>
  <si>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</si>
  <si>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</si>
  <si>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</si>
  <si>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</si>
  <si>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</si>
  <si>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</si>
  <si>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</si>
  <si>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</si>
  <si>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</si>
  <si>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</si>
  <si>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</si>
  <si>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</si>
  <si>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</si>
  <si>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</si>
  <si>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</si>
  <si>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</si>
  <si>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</si>
  <si>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</si>
  <si>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</si>
  <si>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</si>
  <si>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</si>
  <si>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</si>
  <si>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</si>
  <si>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</si>
  <si>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</si>
  <si>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</si>
  <si>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</si>
  <si>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</si>
  <si>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</si>
  <si>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</si>
  <si>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</si>
  <si>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</si>
  <si>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</si>
  <si>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</si>
  <si>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</si>
  <si>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</si>
  <si>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</si>
  <si>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</si>
  <si>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</si>
  <si>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</si>
  <si>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</si>
  <si>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</si>
  <si>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</si>
  <si>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</si>
  <si>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</si>
  <si>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</si>
  <si>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</si>
  <si>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</si>
  <si>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</si>
  <si>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</si>
  <si>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</si>
  <si>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</si>
  <si>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</si>
  <si>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</si>
  <si>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</si>
  <si>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</si>
  <si>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</si>
  <si>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</si>
  <si>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</si>
  <si>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</si>
  <si>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</si>
  <si>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</si>
  <si>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</si>
  <si>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</si>
  <si>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</si>
  <si>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</si>
  <si>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</si>
  <si>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</si>
  <si>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</si>
  <si>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</si>
  <si>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</si>
  <si>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</si>
  <si>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</si>
  <si>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</si>
  <si>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</si>
  <si>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</si>
  <si>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</si>
  <si>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</si>
  <si>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</si>
  <si>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</si>
  <si>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</si>
  <si>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</si>
  <si>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</si>
  <si>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</si>
  <si>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</si>
  <si>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</si>
  <si>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</si>
  <si>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</si>
  <si>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</si>
  <si>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</si>
  <si>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</si>
  <si>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</si>
  <si>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</si>
  <si>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</si>
  <si>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</si>
  <si>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</si>
  <si>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</si>
  <si>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</si>
  <si>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</si>
  <si>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</si>
  <si>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</si>
  <si>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</si>
  <si>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</si>
  <si>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</si>
  <si>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</si>
  <si>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</si>
  <si>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</si>
  <si>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</si>
  <si>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</si>
  <si>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</si>
  <si>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</si>
  <si>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</si>
  <si>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</si>
  <si>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</si>
  <si>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</si>
  <si>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</si>
  <si>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</si>
  <si>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</si>
  <si>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</si>
  <si>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</si>
  <si>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</si>
  <si>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</si>
  <si>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</si>
  <si>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</si>
  <si>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</si>
  <si>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</si>
  <si>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</si>
  <si>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</si>
  <si>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</si>
  <si>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</si>
  <si>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</si>
  <si>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</si>
  <si>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</si>
  <si>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</si>
  <si>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</si>
  <si>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</si>
  <si>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</si>
  <si>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</si>
  <si>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</si>
  <si>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</si>
  <si>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</si>
  <si>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</si>
  <si>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</si>
  <si>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</si>
  <si>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</si>
  <si>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</si>
  <si>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</si>
  <si>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</si>
  <si>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</si>
  <si>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</si>
  <si>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</si>
  <si>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</si>
  <si>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</si>
  <si>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</si>
  <si>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</si>
  <si>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</si>
  <si>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</si>
  <si>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</si>
  <si>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</si>
  <si>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</si>
  <si>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</si>
  <si>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</si>
  <si>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</si>
  <si>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</si>
  <si>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</si>
  <si>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</si>
  <si>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</si>
  <si>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</si>
  <si>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</si>
  <si>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</si>
  <si>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</si>
  <si>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</si>
  <si>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</si>
  <si>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</si>
  <si>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</si>
  <si>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</si>
  <si>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</si>
  <si>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</si>
  <si>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</si>
  <si>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</si>
  <si>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</si>
  <si>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</si>
  <si>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</si>
  <si>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</si>
  <si>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</si>
  <si>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</si>
  <si>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</si>
  <si>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</si>
  <si>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</si>
  <si>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</si>
  <si>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</si>
  <si>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</si>
  <si>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</si>
  <si>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</si>
  <si>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</si>
  <si>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</si>
  <si>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</si>
  <si>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</si>
  <si>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</si>
  <si>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</si>
  <si>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</si>
  <si>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</si>
  <si>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</si>
  <si>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</si>
  <si>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</si>
  <si>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</si>
  <si>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</si>
  <si>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</si>
  <si>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</si>
  <si>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</si>
  <si>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</si>
  <si>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</si>
  <si>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</si>
  <si>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</si>
  <si>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</si>
  <si>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</si>
  <si>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</si>
  <si>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</si>
  <si>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</si>
  <si>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</si>
  <si>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</si>
  <si>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</si>
  <si>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</si>
  <si>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</si>
  <si>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</si>
  <si>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</si>
  <si>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</si>
  <si>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</si>
  <si>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</si>
  <si>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</si>
  <si>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</si>
  <si>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</si>
  <si>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</si>
  <si>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</si>
  <si>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</si>
  <si>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</si>
  <si>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</si>
  <si>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</si>
  <si>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</si>
  <si>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</si>
  <si>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</si>
  <si>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</si>
  <si>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</si>
  <si>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</si>
  <si>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</si>
  <si>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</si>
  <si>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</si>
  <si>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</si>
  <si>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</si>
  <si>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</si>
  <si>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</si>
  <si>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</si>
  <si>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</si>
  <si>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</si>
  <si>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</si>
  <si>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</si>
  <si>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</si>
  <si>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</si>
  <si>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</si>
  <si>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</si>
  <si>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</si>
  <si>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</si>
  <si>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</si>
  <si>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</si>
  <si>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</si>
  <si>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</si>
  <si>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</si>
  <si>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</si>
  <si>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</si>
  <si>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</si>
  <si>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</si>
  <si>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</si>
  <si>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</si>
  <si>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</si>
  <si>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</si>
  <si>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</si>
  <si>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</si>
  <si>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</si>
  <si>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</si>
  <si>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</si>
  <si>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</si>
  <si>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</si>
  <si>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</si>
  <si>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</si>
  <si>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</si>
  <si>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</si>
  <si>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</si>
  <si>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</si>
  <si>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</si>
  <si>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</si>
  <si>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</si>
  <si>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</si>
  <si>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</si>
  <si>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</si>
  <si>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</si>
  <si>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</si>
  <si>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</si>
  <si>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</si>
  <si>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</si>
  <si>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</si>
  <si>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</si>
  <si>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</si>
  <si>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</si>
  <si>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</si>
  <si>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</si>
  <si>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</si>
  <si>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</si>
  <si>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</si>
  <si>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</si>
  <si>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</si>
  <si>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</si>
  <si>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</si>
  <si>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</si>
  <si>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</si>
  <si>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</si>
  <si>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</si>
  <si>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</si>
  <si>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</si>
  <si>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</si>
  <si>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</si>
  <si>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</si>
  <si>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</si>
  <si>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</si>
  <si>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</si>
  <si>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</si>
  <si>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</si>
  <si>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</si>
  <si>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</si>
  <si>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</si>
  <si>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</si>
  <si>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</si>
  <si>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</si>
  <si>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</si>
  <si>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</si>
  <si>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</si>
  <si>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</si>
  <si>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</si>
  <si>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</si>
  <si>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</si>
  <si>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</si>
  <si>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</si>
  <si>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</si>
  <si>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</si>
  <si>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</si>
  <si>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</si>
  <si>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</si>
  <si>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</si>
  <si>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</si>
  <si>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</si>
  <si>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</si>
  <si>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</si>
  <si>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</si>
  <si>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</si>
  <si>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</si>
  <si>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</si>
  <si>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</si>
  <si>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</si>
  <si>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</si>
  <si>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</si>
  <si>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</si>
  <si>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</si>
  <si>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</si>
  <si>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</si>
  <si>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</si>
  <si>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</si>
  <si>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</si>
  <si>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</si>
  <si>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</si>
  <si>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</si>
  <si>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</si>
  <si>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</si>
  <si>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</si>
  <si>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</si>
  <si>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</si>
  <si>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</si>
  <si>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</si>
  <si>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</si>
  <si>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</si>
  <si>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</si>
  <si>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</si>
  <si>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</si>
  <si>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</si>
  <si>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</si>
  <si>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</si>
  <si>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</si>
  <si>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</si>
  <si>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</si>
  <si>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</si>
  <si>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</si>
  <si>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</si>
  <si>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</si>
  <si>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</si>
  <si>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</si>
  <si>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</si>
  <si>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</si>
  <si>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</si>
  <si>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</si>
  <si>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</si>
  <si>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</si>
  <si>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</si>
  <si>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</si>
  <si>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</si>
  <si>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</si>
  <si>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</si>
  <si>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</si>
  <si>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</si>
  <si>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</si>
  <si>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</si>
  <si>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</si>
  <si>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</si>
  <si>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</si>
  <si>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</si>
  <si>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</si>
  <si>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</si>
  <si>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</si>
  <si>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</si>
  <si>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</si>
  <si>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</si>
  <si>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</si>
  <si>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</si>
  <si>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</si>
  <si>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</si>
  <si>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</si>
  <si>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</si>
  <si>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</si>
  <si>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</si>
  <si>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</si>
  <si>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</si>
  <si>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</si>
  <si>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</si>
  <si>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</si>
  <si>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</si>
  <si>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</si>
  <si>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</si>
  <si>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</si>
  <si>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</si>
  <si>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</si>
  <si>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</si>
  <si>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</si>
  <si>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</si>
  <si>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</si>
  <si>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</si>
  <si>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</si>
  <si>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</si>
  <si>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</si>
  <si>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</si>
  <si>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</si>
  <si>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</si>
  <si>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</si>
  <si>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</si>
  <si>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</si>
  <si>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</si>
  <si>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</si>
  <si>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</si>
  <si>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</si>
  <si>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</si>
  <si>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</si>
  <si>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</si>
  <si>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</si>
  <si>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</si>
  <si>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</si>
  <si>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</si>
  <si>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</si>
  <si>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</si>
  <si>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</si>
  <si>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</si>
  <si>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</si>
  <si>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</si>
  <si>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</si>
  <si>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</si>
  <si>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</si>
  <si>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</si>
  <si>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</si>
  <si>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</si>
  <si>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</si>
  <si>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</si>
  <si>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</si>
  <si>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</si>
  <si>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</si>
  <si>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</si>
  <si>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</si>
  <si>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</si>
  <si>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</si>
  <si>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</si>
  <si>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</si>
  <si>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</si>
  <si>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</si>
  <si>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</si>
  <si>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</si>
  <si>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</si>
  <si>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</si>
  <si>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</si>
  <si>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</si>
  <si>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</si>
  <si>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</si>
  <si>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</si>
  <si>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</si>
  <si>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</si>
  <si>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</si>
  <si>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</si>
  <si>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</si>
  <si>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</si>
  <si>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</si>
  <si>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</si>
  <si>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</si>
  <si>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</si>
  <si>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</si>
  <si>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</si>
  <si>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</si>
  <si>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</si>
  <si>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</si>
  <si>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</si>
  <si>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</si>
  <si>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</si>
  <si>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</si>
  <si>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</si>
  <si>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</si>
  <si>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</si>
  <si>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</si>
  <si>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</si>
  <si>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</si>
  <si>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</si>
  <si>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</si>
  <si>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</si>
  <si>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</si>
  <si>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</si>
  <si>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</si>
  <si>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</si>
  <si>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</si>
  <si>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</si>
  <si>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</si>
  <si>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</si>
  <si>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</si>
  <si>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</si>
  <si>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</si>
  <si>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</si>
  <si>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</si>
  <si>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</si>
  <si>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</si>
  <si>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</si>
  <si>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</si>
  <si>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</si>
  <si>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</si>
  <si>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</si>
  <si>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</si>
  <si>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</si>
  <si>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</si>
  <si>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</si>
  <si>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</si>
  <si>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</si>
  <si>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</si>
  <si>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</si>
  <si>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</si>
  <si>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</si>
  <si>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</si>
  <si>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</si>
  <si>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</si>
  <si>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</si>
  <si>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</si>
  <si>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</si>
  <si>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</si>
  <si>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</si>
  <si>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</si>
  <si>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</si>
  <si>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</si>
  <si>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</si>
  <si>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</si>
  <si>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</si>
  <si>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</si>
  <si>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</si>
  <si>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</si>
  <si>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</si>
  <si>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</si>
  <si>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</si>
  <si>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</si>
  <si>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</si>
  <si>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</si>
  <si>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</si>
  <si>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</si>
  <si>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</si>
  <si>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</si>
  <si>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</si>
  <si>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</si>
  <si>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</si>
  <si>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</si>
  <si>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</si>
  <si>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</si>
  <si>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</si>
  <si>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</si>
  <si>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</si>
  <si>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</si>
  <si>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</si>
  <si>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</si>
  <si>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</si>
  <si>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</si>
  <si>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</si>
  <si>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</si>
  <si>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</si>
  <si>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</si>
  <si>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</si>
  <si>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</si>
  <si>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</si>
  <si>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</si>
  <si>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</si>
  <si>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</si>
  <si>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</si>
  <si>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</si>
  <si>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</si>
  <si>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</si>
  <si>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</si>
  <si>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</si>
  <si>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</si>
  <si>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</si>
  <si>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</si>
  <si>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</si>
  <si>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</si>
  <si>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</si>
  <si>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</si>
  <si>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</si>
  <si>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</si>
  <si>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</si>
  <si>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</si>
  <si>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</si>
  <si>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</si>
  <si>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</si>
  <si>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</si>
  <si>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</si>
  <si>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</si>
  <si>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</si>
  <si>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</si>
  <si>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</si>
  <si>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</si>
  <si>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</si>
  <si>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</si>
  <si>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</si>
  <si>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</si>
  <si>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</si>
  <si>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</si>
  <si>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</si>
  <si>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</si>
  <si>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</si>
  <si>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</si>
  <si>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</si>
  <si>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</si>
  <si>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</si>
  <si>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</si>
  <si>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</si>
  <si>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</si>
  <si>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</si>
  <si>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</si>
  <si>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</si>
  <si>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</si>
  <si>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</si>
  <si>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</si>
  <si>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</si>
  <si>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</si>
  <si>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</si>
  <si>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</si>
  <si>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</si>
  <si>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</si>
  <si>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</si>
  <si>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</si>
  <si>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</si>
  <si>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</si>
  <si>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</si>
  <si>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</si>
  <si>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</si>
  <si>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</si>
  <si>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</si>
  <si>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</si>
  <si>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</si>
  <si>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</si>
  <si>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</si>
  <si>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</si>
  <si>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</si>
  <si>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</si>
  <si>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</si>
  <si>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</si>
  <si>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</si>
  <si>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</si>
  <si>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</si>
  <si>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</si>
  <si>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</si>
  <si>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</si>
  <si>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</si>
  <si>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</si>
  <si>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</si>
  <si>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</si>
  <si>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</si>
  <si>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</si>
  <si>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</si>
  <si>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</si>
  <si>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</si>
  <si>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</si>
  <si>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</si>
  <si>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</si>
  <si>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</si>
  <si>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</si>
  <si>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</si>
  <si>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</si>
  <si>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</si>
  <si>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</si>
  <si>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</si>
  <si>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</si>
  <si>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</si>
  <si>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</si>
  <si>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</si>
  <si>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</si>
  <si>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</si>
  <si>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</si>
  <si>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</si>
  <si>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</si>
  <si>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</si>
  <si>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</si>
  <si>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</si>
  <si>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</si>
  <si>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</si>
  <si>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</si>
  <si>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</si>
  <si>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</si>
  <si>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</si>
  <si>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</si>
  <si>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</si>
  <si>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</si>
  <si>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</si>
  <si>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</si>
  <si>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</si>
  <si>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</si>
  <si>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</si>
  <si>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</si>
  <si>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</si>
  <si>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</si>
  <si>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</si>
  <si>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</si>
  <si>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</si>
  <si>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</si>
  <si>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</si>
  <si>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</si>
  <si>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</si>
  <si>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</si>
  <si>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</si>
  <si>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</si>
  <si>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</si>
  <si>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</si>
  <si>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</si>
  <si>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</si>
  <si>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</si>
  <si>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</si>
  <si>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</si>
  <si>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</si>
  <si>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</si>
  <si>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</si>
  <si>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</si>
  <si>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</si>
  <si>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</si>
  <si>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</si>
  <si>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</si>
  <si>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</si>
  <si>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</si>
  <si>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</si>
  <si>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</si>
  <si>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</si>
  <si>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</si>
  <si>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</si>
  <si>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</si>
  <si>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</si>
  <si>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</si>
  <si>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</si>
  <si>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</si>
  <si>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</si>
  <si>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</si>
  <si>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</si>
  <si>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</si>
  <si>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</si>
  <si>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</si>
  <si>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</si>
  <si>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</si>
  <si>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</si>
  <si>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</si>
  <si>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</si>
  <si>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</si>
  <si>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</si>
  <si>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</si>
  <si>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</si>
  <si>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</si>
  <si>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</si>
  <si>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</si>
  <si>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</si>
  <si>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</si>
  <si>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</si>
  <si>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</si>
  <si>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</si>
  <si>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</si>
  <si>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</si>
  <si>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</si>
  <si>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</si>
  <si>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</si>
  <si>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</si>
  <si>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</si>
  <si>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</si>
  <si>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</si>
  <si>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</si>
  <si>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</si>
  <si>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</si>
  <si>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</si>
  <si>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</si>
  <si>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</si>
  <si>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</si>
  <si>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</si>
  <si>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</si>
  <si>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</si>
  <si>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</si>
  <si>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</si>
  <si>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</si>
  <si>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</si>
  <si>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</si>
  <si>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</si>
  <si>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</si>
  <si>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</si>
  <si>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</si>
  <si>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</si>
  <si>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</si>
  <si>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</si>
  <si>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</si>
  <si>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</si>
  <si>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</si>
  <si>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</si>
  <si>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</si>
  <si>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</si>
  <si>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</si>
  <si>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</si>
  <si>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</si>
  <si>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</si>
  <si>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</si>
  <si>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</si>
  <si>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</si>
  <si>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</si>
  <si>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</si>
  <si>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</si>
  <si>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</si>
  <si>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</si>
  <si>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</si>
  <si>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</si>
  <si>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</si>
  <si>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</si>
  <si>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</si>
  <si>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</si>
  <si>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</si>
  <si>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</si>
  <si>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</si>
  <si>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</si>
  <si>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</si>
  <si>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</si>
  <si>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</si>
  <si>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</si>
  <si>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</si>
  <si>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</si>
  <si>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</si>
  <si>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</si>
  <si>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</si>
  <si>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</si>
  <si>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</si>
  <si>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</si>
  <si>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</si>
  <si>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</si>
  <si>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</si>
  <si>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</si>
  <si>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</si>
  <si>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</si>
  <si>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</si>
  <si>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</si>
  <si>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</si>
  <si>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</si>
  <si>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</si>
  <si>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</si>
  <si>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</si>
  <si>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</si>
  <si>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</si>
  <si>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</si>
  <si>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</si>
  <si>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</si>
  <si>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</si>
  <si>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</si>
  <si>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</si>
  <si>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</si>
  <si>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</si>
  <si>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</si>
  <si>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</si>
  <si>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</si>
  <si>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</si>
  <si>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</si>
  <si>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</si>
  <si>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</si>
  <si>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</si>
  <si>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</si>
  <si>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</si>
  <si>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</si>
  <si>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</si>
  <si>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</si>
  <si>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</si>
  <si>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</si>
  <si>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</si>
  <si>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</si>
  <si>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</si>
  <si>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</si>
  <si>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</si>
  <si>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</si>
  <si>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</si>
  <si>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</si>
  <si>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</si>
  <si>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</si>
  <si>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</si>
  <si>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</si>
  <si>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</si>
  <si>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</si>
  <si>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</si>
  <si>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</si>
  <si>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</si>
  <si>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</si>
  <si>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</si>
  <si>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</si>
  <si>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</si>
  <si>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</si>
  <si>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</si>
  <si>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</si>
  <si>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</si>
  <si>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</si>
  <si>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</si>
  <si>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</si>
  <si>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</si>
  <si>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</si>
  <si>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</si>
  <si>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</si>
  <si>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</si>
  <si>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</si>
  <si>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</si>
  <si>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</si>
  <si>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</si>
  <si>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</si>
  <si>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</si>
  <si>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</si>
  <si>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</si>
  <si>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</si>
  <si>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</si>
  <si>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</si>
  <si>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</si>
  <si>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</si>
  <si>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</si>
  <si>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</si>
  <si>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</si>
  <si>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</si>
  <si>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</si>
  <si>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</si>
  <si>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</si>
  <si>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</si>
  <si>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</si>
  <si>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</si>
  <si>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</si>
  <si>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</si>
  <si>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</si>
  <si>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</si>
  <si>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</si>
  <si>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</si>
  <si>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</si>
  <si>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</si>
  <si>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</si>
  <si>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</si>
  <si>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</si>
  <si>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</si>
  <si>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</si>
  <si>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</si>
  <si>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</si>
  <si>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</si>
  <si>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</si>
  <si>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</si>
  <si>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</si>
  <si>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</si>
  <si>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</si>
  <si>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</si>
  <si>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</si>
  <si>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</si>
  <si>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</si>
  <si>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</si>
  <si>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</si>
  <si>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</si>
  <si>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</si>
  <si>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</si>
  <si>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</si>
  <si>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</si>
  <si>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</si>
  <si>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</si>
  <si>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</si>
  <si>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</si>
  <si>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</si>
  <si>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</si>
  <si>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</si>
  <si>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</si>
  <si>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</si>
  <si>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</si>
  <si>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</si>
  <si>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</si>
  <si>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</si>
  <si>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</si>
  <si>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</si>
  <si>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</si>
  <si>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</si>
  <si>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</si>
  <si>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</si>
  <si>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</si>
  <si>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</si>
  <si>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</si>
  <si>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</si>
  <si>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</si>
  <si>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</si>
  <si>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</si>
  <si>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</si>
  <si>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</si>
  <si>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</si>
  <si>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</si>
  <si>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</si>
  <si>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</si>
  <si>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</si>
  <si>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</si>
  <si>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</si>
  <si>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</si>
  <si>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</si>
  <si>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</si>
  <si>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</si>
  <si>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</si>
  <si>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</si>
  <si>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</si>
  <si>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</si>
  <si>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</si>
  <si>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</si>
  <si>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</si>
  <si>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</si>
  <si>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</si>
  <si>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</si>
  <si>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</si>
  <si>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</si>
  <si>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</si>
  <si>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</si>
  <si>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</si>
  <si>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</si>
  <si>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</si>
  <si>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</si>
  <si>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</si>
  <si>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</si>
  <si>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</si>
  <si>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</si>
  <si>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</si>
  <si>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</si>
  <si>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</si>
  <si>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</si>
  <si>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</si>
  <si>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</si>
  <si>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</si>
  <si>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</si>
  <si>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</si>
  <si>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</si>
  <si>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</si>
  <si>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</si>
  <si>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</si>
  <si>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</si>
  <si>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</si>
  <si>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</si>
  <si>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</si>
  <si>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</si>
  <si>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</si>
  <si>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</si>
  <si>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</si>
  <si>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</si>
  <si>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</si>
  <si>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</si>
  <si>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</si>
  <si>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</si>
  <si>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</si>
  <si>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</si>
  <si>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</si>
  <si>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</si>
  <si>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</si>
  <si>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</si>
  <si>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</si>
  <si>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</si>
  <si>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</si>
  <si>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</si>
  <si>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</si>
  <si>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</si>
  <si>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</si>
  <si>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</si>
  <si>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</si>
  <si>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</si>
  <si>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</si>
  <si>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</si>
  <si>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</si>
  <si>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</si>
  <si>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</si>
  <si>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</si>
  <si>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</si>
  <si>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</si>
  <si>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</si>
  <si>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</si>
  <si>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</si>
  <si>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</si>
  <si>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</si>
  <si>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</si>
  <si>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</si>
  <si>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</si>
  <si>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</si>
  <si>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</si>
  <si>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</si>
  <si>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</si>
  <si>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</si>
  <si>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</si>
  <si>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</si>
  <si>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</si>
  <si>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</si>
  <si>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</si>
  <si>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</si>
  <si>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</si>
  <si>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</si>
  <si>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</si>
  <si>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</si>
  <si>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</si>
  <si>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</si>
  <si>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</si>
  <si>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</si>
  <si>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</si>
  <si>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</si>
  <si>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</si>
  <si>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</si>
  <si>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</si>
  <si>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</si>
  <si>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</si>
  <si>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</si>
  <si>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</si>
  <si>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</si>
  <si>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</si>
  <si>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</si>
  <si>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</si>
  <si>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</si>
  <si>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</si>
  <si>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</si>
  <si>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</si>
  <si>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</si>
  <si>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</si>
  <si>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</si>
  <si>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</si>
  <si>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</si>
  <si>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</si>
  <si>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</si>
  <si>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</si>
  <si>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</si>
  <si>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</si>
  <si>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</si>
  <si>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</si>
  <si>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</si>
  <si>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</si>
  <si>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</si>
  <si>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</si>
  <si>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</si>
  <si>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</si>
  <si>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</si>
  <si>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</si>
  <si>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</si>
  <si>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</si>
  <si>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</si>
  <si>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</si>
  <si>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</si>
  <si>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</si>
  <si>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</si>
  <si>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</si>
  <si>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</si>
  <si>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</si>
  <si>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</si>
  <si>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</si>
  <si>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</si>
  <si>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</si>
  <si>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</si>
  <si>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</si>
  <si>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</si>
  <si>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</si>
  <si>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</si>
  <si>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</si>
  <si>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</si>
  <si>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</si>
  <si>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</si>
  <si>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</si>
  <si>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</si>
  <si>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</si>
  <si>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</si>
  <si>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</si>
  <si>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</si>
  <si>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</si>
  <si>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</si>
  <si>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</si>
  <si>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</si>
  <si>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</si>
  <si>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</si>
  <si>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</si>
  <si>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</si>
  <si>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</si>
  <si>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</si>
  <si>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</si>
  <si>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</si>
  <si>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</si>
  <si>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</si>
  <si>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</si>
  <si>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</si>
  <si>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</si>
  <si>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</si>
  <si>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</si>
  <si>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</si>
  <si>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</si>
  <si>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</si>
  <si>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</si>
  <si>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</si>
  <si>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</si>
  <si>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</si>
  <si>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</si>
  <si>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</si>
  <si>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</si>
  <si>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</si>
  <si>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</si>
  <si>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</si>
  <si>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</si>
  <si>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</si>
  <si>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</si>
  <si>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</si>
  <si>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</si>
  <si>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</si>
  <si>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</si>
  <si>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</si>
  <si>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</si>
  <si>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</si>
  <si>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</si>
  <si>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</si>
  <si>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</si>
  <si>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</si>
  <si>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</si>
  <si>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</si>
  <si>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</si>
  <si>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</si>
  <si>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</si>
  <si>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</si>
  <si>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</si>
  <si>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</si>
  <si>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</si>
  <si>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</si>
  <si>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</si>
  <si>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</si>
  <si>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</si>
  <si>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</si>
  <si>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</si>
  <si>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</si>
  <si>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</si>
  <si>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</si>
  <si>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</si>
  <si>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</si>
  <si>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</si>
  <si>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</si>
  <si>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</si>
  <si>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</si>
  <si>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</si>
  <si>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</si>
  <si>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</si>
  <si>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</si>
  <si>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</si>
  <si>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</si>
  <si>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</si>
  <si>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</si>
  <si>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</si>
  <si>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</si>
  <si>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</si>
  <si>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</si>
  <si>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</si>
  <si>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</si>
  <si>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</si>
  <si>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</si>
  <si>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</si>
  <si>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</si>
  <si>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</si>
  <si>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</si>
  <si>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</si>
  <si>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</si>
  <si>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</si>
  <si>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</si>
  <si>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</si>
  <si>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</si>
  <si>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</si>
  <si>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</si>
  <si>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</si>
  <si>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</si>
  <si>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</si>
  <si>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</si>
  <si>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</si>
  <si>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</si>
  <si>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</si>
  <si>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</si>
  <si>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</si>
  <si>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</si>
  <si>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</si>
  <si>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</si>
  <si>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</si>
  <si>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</si>
  <si>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</si>
  <si>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</si>
  <si>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</si>
  <si>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</si>
  <si>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</si>
  <si>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</si>
  <si>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</si>
  <si>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</si>
  <si>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</si>
  <si>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</si>
  <si>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</si>
  <si>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</si>
  <si>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</si>
  <si>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</si>
  <si>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</si>
  <si>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</si>
  <si>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</si>
  <si>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</si>
  <si>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</si>
  <si>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</si>
  <si>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</si>
  <si>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</si>
  <si>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</si>
  <si>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</si>
  <si>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</si>
  <si>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</si>
  <si>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</si>
  <si>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</si>
  <si>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</si>
  <si>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</si>
  <si>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</si>
  <si>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</si>
  <si>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</si>
  <si>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</si>
  <si>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</si>
  <si>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</si>
  <si>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</si>
  <si>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</si>
  <si>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</si>
  <si>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</si>
  <si>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</si>
  <si>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</si>
  <si>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</si>
  <si>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</si>
  <si>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</si>
  <si>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</si>
  <si>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</si>
  <si>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</si>
  <si>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</si>
  <si>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</si>
  <si>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</si>
  <si>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</si>
  <si>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</si>
  <si>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</si>
  <si>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</si>
  <si>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</si>
  <si>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</si>
  <si>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</si>
  <si>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</si>
  <si>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</si>
  <si>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</si>
  <si>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</si>
  <si>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</si>
  <si>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</si>
  <si>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</si>
  <si>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</si>
  <si>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</si>
  <si>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</si>
  <si>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</si>
  <si>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</si>
  <si>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</si>
  <si>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</si>
  <si>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</si>
  <si>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</si>
  <si>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</si>
  <si>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</si>
  <si>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</si>
  <si>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</si>
  <si>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</si>
  <si>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</si>
  <si>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</si>
  <si>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</si>
  <si>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</si>
  <si>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</si>
  <si>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</si>
  <si>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</si>
  <si>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</si>
  <si>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</si>
  <si>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</si>
  <si>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</si>
  <si>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</si>
  <si>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</si>
  <si>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</si>
  <si>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</si>
  <si>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</si>
  <si>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</si>
  <si>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</si>
  <si>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</si>
  <si>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</si>
  <si>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</si>
  <si>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</si>
  <si>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</si>
  <si>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</si>
  <si>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</si>
  <si>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</si>
  <si>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</si>
  <si>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</si>
  <si>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</si>
  <si>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</si>
  <si>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</si>
  <si>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</si>
  <si>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</si>
  <si>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</si>
  <si>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</si>
  <si>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</si>
  <si>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</si>
  <si>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</si>
  <si>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</si>
  <si>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</si>
  <si>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</si>
  <si>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</si>
  <si>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</si>
  <si>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</si>
  <si>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</si>
  <si>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</si>
  <si>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</si>
  <si>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</si>
  <si>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</si>
  <si>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</si>
  <si>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</si>
  <si>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</si>
  <si>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</si>
  <si>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</si>
  <si>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</si>
  <si>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</si>
  <si>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</si>
  <si>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</si>
  <si>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</si>
  <si>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</si>
  <si>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</si>
  <si>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</si>
  <si>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</si>
  <si>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</si>
  <si>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</si>
  <si>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</si>
  <si>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</si>
  <si>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</si>
  <si>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</si>
  <si>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</si>
  <si>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</si>
  <si>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</si>
  <si>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</si>
  <si>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</si>
  <si>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</si>
  <si>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</si>
  <si>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</si>
  <si>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</si>
  <si>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</si>
  <si>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</si>
  <si>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</si>
  <si>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</si>
  <si>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</si>
  <si>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</si>
  <si>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</si>
  <si>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</si>
  <si>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</si>
  <si>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</si>
  <si>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</si>
  <si>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</si>
  <si>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</si>
  <si>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</si>
  <si>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</si>
  <si>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</si>
  <si>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</si>
  <si>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</si>
  <si>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</si>
  <si>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</si>
  <si>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</si>
  <si>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</si>
  <si>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</si>
  <si>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</si>
  <si>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</si>
  <si>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</si>
  <si>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</si>
  <si>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</si>
  <si>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</si>
  <si>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</si>
  <si>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</si>
  <si>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</si>
  <si>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</si>
  <si>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</si>
  <si>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</si>
  <si>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</si>
  <si>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</si>
  <si>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</si>
  <si>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</si>
  <si>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</si>
  <si>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</si>
  <si>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</si>
  <si>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</si>
  <si>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</si>
  <si>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</si>
  <si>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</si>
  <si>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</si>
  <si>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</si>
  <si>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</si>
  <si>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</si>
  <si>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</si>
  <si>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</si>
  <si>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</si>
  <si>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</si>
  <si>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</si>
  <si>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</si>
  <si>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</si>
  <si>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</si>
  <si>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</si>
  <si>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</si>
  <si>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</si>
  <si>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</si>
  <si>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</si>
  <si>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</si>
  <si>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</si>
  <si>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</si>
  <si>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</si>
  <si>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</si>
  <si>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</si>
  <si>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</si>
  <si>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</si>
  <si>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</si>
  <si>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</si>
  <si>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</si>
  <si>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</si>
  <si>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</si>
  <si>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</si>
  <si>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</si>
  <si>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</si>
  <si>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</si>
  <si>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</si>
  <si>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</si>
  <si>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</si>
  <si>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</si>
  <si>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</si>
  <si>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</si>
  <si>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</si>
  <si>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</si>
  <si>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</si>
  <si>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</si>
  <si>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</si>
  <si>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</si>
  <si>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</si>
  <si>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</si>
  <si>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</si>
  <si>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</si>
  <si>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</si>
  <si>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</si>
  <si>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</si>
  <si>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</si>
  <si>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</si>
  <si>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</si>
  <si>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</si>
  <si>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</si>
  <si>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</si>
  <si>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</si>
  <si>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</si>
  <si>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</si>
  <si>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</si>
  <si>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</si>
  <si>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</si>
  <si>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</si>
  <si>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</si>
  <si>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</si>
  <si>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</si>
  <si>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</si>
  <si>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</si>
  <si>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</si>
  <si>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</si>
  <si>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</si>
  <si>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</si>
  <si>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</si>
  <si>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</si>
  <si>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</si>
  <si>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</si>
  <si>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</si>
  <si>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</si>
  <si>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</si>
  <si>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</si>
  <si>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</si>
  <si>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</si>
  <si>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</si>
  <si>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</si>
  <si>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</si>
  <si>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</si>
  <si>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</si>
  <si>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</si>
  <si>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</si>
  <si>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</si>
  <si>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</si>
  <si>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</si>
  <si>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</si>
  <si>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</si>
  <si>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</si>
  <si>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</si>
  <si>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</si>
  <si>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</si>
  <si>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</si>
  <si>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</si>
  <si>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</si>
  <si>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</si>
  <si>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</si>
  <si>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</si>
  <si>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</si>
  <si>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</si>
  <si>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</si>
  <si>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</si>
  <si>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</si>
  <si>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</si>
  <si>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</si>
  <si>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</si>
  <si>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</si>
  <si>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</si>
  <si>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</si>
  <si>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</si>
  <si>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</si>
  <si>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</si>
  <si>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</si>
  <si>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</si>
  <si>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</si>
  <si>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</si>
  <si>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</si>
  <si>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</si>
  <si>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</si>
  <si>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</si>
  <si>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</si>
  <si>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</si>
  <si>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</si>
  <si>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</si>
  <si>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</si>
  <si>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</si>
  <si>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</si>
  <si>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</si>
  <si>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</si>
  <si>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</si>
  <si>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</si>
  <si>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</si>
  <si>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</si>
  <si>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</si>
  <si>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</si>
  <si>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</si>
  <si>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</si>
  <si>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</si>
  <si>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</si>
  <si>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</si>
  <si>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</si>
  <si>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</si>
  <si>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</si>
  <si>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</si>
  <si>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</si>
  <si>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</si>
  <si>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</si>
  <si>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</si>
  <si>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</si>
  <si>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</si>
  <si>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</si>
  <si>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</si>
  <si>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</si>
  <si>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</si>
  <si>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</si>
  <si>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</si>
  <si>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</si>
  <si>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</si>
  <si>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</si>
  <si>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</si>
  <si>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</si>
  <si>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</si>
  <si>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</si>
  <si>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</si>
  <si>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</si>
  <si>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</si>
  <si>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</si>
  <si>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</si>
  <si>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</si>
  <si>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</si>
  <si>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</si>
  <si>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</si>
  <si>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</si>
  <si>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</si>
  <si>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</si>
  <si>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</si>
  <si>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</si>
  <si>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</si>
  <si>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</si>
  <si>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</si>
  <si>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</si>
  <si>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</si>
  <si>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</si>
  <si>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</si>
  <si>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</si>
  <si>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</si>
  <si>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</si>
  <si>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</si>
  <si>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</si>
  <si>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</si>
  <si>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</si>
  <si>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</si>
  <si>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</si>
  <si>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</si>
  <si>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</si>
  <si>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</si>
  <si>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</si>
  <si>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</si>
  <si>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</si>
  <si>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</si>
  <si>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</si>
  <si>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</si>
  <si>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</si>
  <si>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</si>
  <si>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</si>
  <si>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</si>
  <si>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</si>
  <si>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</si>
  <si>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</si>
  <si>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</si>
  <si>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</si>
  <si>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</si>
  <si>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</si>
  <si>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</si>
  <si>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</si>
  <si>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</si>
  <si>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</si>
  <si>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</si>
  <si>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</si>
  <si>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</si>
  <si>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</si>
  <si>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</si>
  <si>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</si>
  <si>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</si>
  <si>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</si>
  <si>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</si>
  <si>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</si>
  <si>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</si>
  <si>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</si>
  <si>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</si>
  <si>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</si>
  <si>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</si>
  <si>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</si>
  <si>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</si>
  <si>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</si>
  <si>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</si>
  <si>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</si>
  <si>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</si>
  <si>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</si>
  <si>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</si>
  <si>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</si>
  <si>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</si>
  <si>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</si>
  <si>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</si>
  <si>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</si>
  <si>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</si>
  <si>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</si>
  <si>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</si>
  <si>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</si>
  <si>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</si>
  <si>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</si>
  <si>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</si>
  <si>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</si>
  <si>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</si>
  <si>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</si>
  <si>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</si>
  <si>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</si>
  <si>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</si>
  <si>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</si>
  <si>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</si>
  <si>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</si>
  <si>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</si>
  <si>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</si>
  <si>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</si>
  <si>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</si>
  <si>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</si>
  <si>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</si>
  <si>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</si>
  <si>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</si>
  <si>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</si>
  <si>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</si>
  <si>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</si>
  <si>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</si>
  <si>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</si>
  <si>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</si>
  <si>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</si>
  <si>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</si>
  <si>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</si>
  <si>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</si>
  <si>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</si>
  <si>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</si>
  <si>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</si>
  <si>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</si>
  <si>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</si>
  <si>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</si>
  <si>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</si>
  <si>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</si>
  <si>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</si>
  <si>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</si>
  <si>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</si>
  <si>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</si>
  <si>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</si>
  <si>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</si>
  <si>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</si>
  <si>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</si>
  <si>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</si>
  <si>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</si>
  <si>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</si>
  <si>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</si>
  <si>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</si>
  <si>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</si>
  <si>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</si>
  <si>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</si>
  <si>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</si>
  <si>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</si>
  <si>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</si>
  <si>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</si>
  <si>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</si>
  <si>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</si>
  <si>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</si>
  <si>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</si>
  <si>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</si>
  <si>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</si>
  <si>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</si>
  <si>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</si>
  <si>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</si>
  <si>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</si>
  <si>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</si>
  <si>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</si>
  <si>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</si>
  <si>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</si>
  <si>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</si>
  <si>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</si>
  <si>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</si>
  <si>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</si>
  <si>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</si>
  <si>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</si>
  <si>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</si>
  <si>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</si>
  <si>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</si>
  <si>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</si>
  <si>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</si>
  <si>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</si>
  <si>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</si>
  <si>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</si>
  <si>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</si>
  <si>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</si>
  <si>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</si>
  <si>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</si>
  <si>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</si>
  <si>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</si>
  <si>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</si>
  <si>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</si>
  <si>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</si>
  <si>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</si>
  <si>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</si>
  <si>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</si>
  <si>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</si>
  <si>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</si>
  <si>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</si>
  <si>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</si>
  <si>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</si>
  <si>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</si>
  <si>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</si>
  <si>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</si>
  <si>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</si>
  <si>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</si>
  <si>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</si>
  <si>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</si>
  <si>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</si>
  <si>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</si>
  <si>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</si>
  <si>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</si>
  <si>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</si>
  <si>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</si>
  <si>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</si>
  <si>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</si>
  <si>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</si>
  <si>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</si>
  <si>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</si>
  <si>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</si>
  <si>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</si>
  <si>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</si>
  <si>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</si>
  <si>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</si>
  <si>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</si>
  <si>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</si>
  <si>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</si>
  <si>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</si>
  <si>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</si>
  <si>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</si>
  <si>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</si>
  <si>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</si>
  <si>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</si>
  <si>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</si>
  <si>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</si>
  <si>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</si>
  <si>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</si>
  <si>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</si>
  <si>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</si>
  <si>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</si>
  <si>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</si>
  <si>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</si>
  <si>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</si>
  <si>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</si>
  <si>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</si>
  <si>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</si>
  <si>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</si>
  <si>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</si>
  <si>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</si>
  <si>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</si>
  <si>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</si>
  <si>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</si>
  <si>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</si>
  <si>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</si>
  <si>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</si>
  <si>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</si>
  <si>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</si>
  <si>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</si>
  <si>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</si>
  <si>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</si>
  <si>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</si>
  <si>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</si>
  <si>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</si>
  <si>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</si>
  <si>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</si>
  <si>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</si>
  <si>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</si>
  <si>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</si>
  <si>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</si>
  <si>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</si>
  <si>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</si>
  <si>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</si>
  <si>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</si>
  <si>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</si>
  <si>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</si>
  <si>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</si>
  <si>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</si>
  <si>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</si>
  <si>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</si>
  <si>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</si>
  <si>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</si>
  <si>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</si>
  <si>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</si>
  <si>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</si>
  <si>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</si>
  <si>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</si>
  <si>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</si>
  <si>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</si>
  <si>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</si>
  <si>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</si>
  <si>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</si>
  <si>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</si>
  <si>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</si>
  <si>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</si>
  <si>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</si>
  <si>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</si>
  <si>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</si>
  <si>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</si>
  <si>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</si>
  <si>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</si>
  <si>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</si>
  <si>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</si>
  <si>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</si>
  <si>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</si>
  <si>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</si>
  <si>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</si>
  <si>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</si>
  <si>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</si>
  <si>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</si>
  <si>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</si>
  <si>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</si>
  <si>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</si>
  <si>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</si>
  <si>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</si>
  <si>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</si>
  <si>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</si>
  <si>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</si>
  <si>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</si>
  <si>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</si>
  <si>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</si>
  <si>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</si>
  <si>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</si>
  <si>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</si>
  <si>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</si>
  <si>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</si>
  <si>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</si>
  <si>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</si>
  <si>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</si>
  <si>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</si>
  <si>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</si>
  <si>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</si>
  <si>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</si>
  <si>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</si>
  <si>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</si>
  <si>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</si>
  <si>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</si>
  <si>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</si>
  <si>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</si>
  <si>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</si>
  <si>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</si>
  <si>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</si>
  <si>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</si>
  <si>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</si>
  <si>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</si>
  <si>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</si>
  <si>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</si>
  <si>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</si>
  <si>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</si>
  <si>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</si>
  <si>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</si>
  <si>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</si>
  <si>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</si>
  <si>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</si>
  <si>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</si>
  <si>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</si>
  <si>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</si>
  <si>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</si>
  <si>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</si>
  <si>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</si>
  <si>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</si>
  <si>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</si>
  <si>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</si>
  <si>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</si>
  <si>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</si>
  <si>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</si>
  <si>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</si>
  <si>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</si>
  <si>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</si>
  <si>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</si>
  <si>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</si>
  <si>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</si>
  <si>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</si>
  <si>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</si>
  <si>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</si>
  <si>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</si>
  <si>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</si>
  <si>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</si>
  <si>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</si>
  <si>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</si>
  <si>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</si>
  <si>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</si>
  <si>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</si>
  <si>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</si>
  <si>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</si>
  <si>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</si>
  <si>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</si>
  <si>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</si>
  <si>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</si>
  <si>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</si>
  <si>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</si>
  <si>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</si>
  <si>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</si>
  <si>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</si>
  <si>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</si>
  <si>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</si>
  <si>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</si>
  <si>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</si>
  <si>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</si>
  <si>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</si>
  <si>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</si>
  <si>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</si>
  <si>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</si>
  <si>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</si>
  <si>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</si>
  <si>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</si>
  <si>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</si>
  <si>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</si>
  <si>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</si>
  <si>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</si>
  <si>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</si>
  <si>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</si>
  <si>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</si>
  <si>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</si>
  <si>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</si>
  <si>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</si>
  <si>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</si>
  <si>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</si>
  <si>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</si>
  <si>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</si>
  <si>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</si>
  <si>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</si>
  <si>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</si>
  <si>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</si>
  <si>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</si>
  <si>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</si>
  <si>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</si>
  <si>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</si>
  <si>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</si>
  <si>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</si>
  <si>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</si>
  <si>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</si>
  <si>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</si>
  <si>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</si>
  <si>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</si>
  <si>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</si>
  <si>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</si>
  <si>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</si>
  <si>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</si>
  <si>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</si>
  <si>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</si>
  <si>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</si>
  <si>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</si>
  <si>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</si>
  <si>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</si>
  <si>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</si>
  <si>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</si>
  <si>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</si>
  <si>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</si>
  <si>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</si>
  <si>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</si>
  <si>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</si>
  <si>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</si>
  <si>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</si>
  <si>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</si>
  <si>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</si>
  <si>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</si>
  <si>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</si>
  <si>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</si>
  <si>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</si>
  <si>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</si>
  <si>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</si>
  <si>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</si>
  <si>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</si>
  <si>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</si>
  <si>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</si>
  <si>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</si>
  <si>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</si>
  <si>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</si>
  <si>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</si>
  <si>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</si>
  <si>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</si>
  <si>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</si>
  <si>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</si>
  <si>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</si>
  <si>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</si>
  <si>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</si>
  <si>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</si>
  <si>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</si>
  <si>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</si>
  <si>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</si>
  <si>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</si>
  <si>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</si>
  <si>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</si>
  <si>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</si>
  <si>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</si>
  <si>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</si>
  <si>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</si>
  <si>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</si>
  <si>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</si>
  <si>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</si>
  <si>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</si>
  <si>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</si>
  <si>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</si>
  <si>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</si>
  <si>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</si>
  <si>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</si>
  <si>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</si>
  <si>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</si>
  <si>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</si>
  <si>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</si>
  <si>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</si>
  <si>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</si>
  <si>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</si>
  <si>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</si>
  <si>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</si>
  <si>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</si>
  <si>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</si>
  <si>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</si>
  <si>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</si>
  <si>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</si>
  <si>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</si>
  <si>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</si>
  <si>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</si>
  <si>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</si>
  <si>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</si>
  <si>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</si>
  <si>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</si>
  <si>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</si>
  <si>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</si>
  <si>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</si>
  <si>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</si>
  <si>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</si>
  <si>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</si>
  <si>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</si>
  <si>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</si>
  <si>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</si>
  <si>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</si>
  <si>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</si>
  <si>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</si>
  <si>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</si>
  <si>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</si>
  <si>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</si>
  <si>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</si>
  <si>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</si>
  <si>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</si>
  <si>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</si>
  <si>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</si>
  <si>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</si>
  <si>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</si>
  <si>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</si>
  <si>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</si>
  <si>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</si>
  <si>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</si>
  <si>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</si>
  <si>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</si>
  <si>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</si>
  <si>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</si>
  <si>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</si>
  <si>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</si>
  <si>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</si>
  <si>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</si>
  <si>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</si>
  <si>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</si>
  <si>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</si>
  <si>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</si>
  <si>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</si>
  <si>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</si>
  <si>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</si>
  <si>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</si>
  <si>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</si>
  <si>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</si>
  <si>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</si>
  <si>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</si>
  <si>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</si>
  <si>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</si>
  <si>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</si>
  <si>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</si>
  <si>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</si>
  <si>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</si>
  <si>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</si>
  <si>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</si>
  <si>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</si>
  <si>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</si>
  <si>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</si>
  <si>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</si>
  <si>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</si>
  <si>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</si>
  <si>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</si>
  <si>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</si>
  <si>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</si>
  <si>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</si>
  <si>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</si>
  <si>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</si>
  <si>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</si>
  <si>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</si>
  <si>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</si>
  <si>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</si>
  <si>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</si>
  <si>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</si>
  <si>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</si>
  <si>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</si>
  <si>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</si>
  <si>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</si>
  <si>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</si>
  <si>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</si>
  <si>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</si>
  <si>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</si>
  <si>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</si>
  <si>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</si>
  <si>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</si>
  <si>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</si>
  <si>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</si>
  <si>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</si>
  <si>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</si>
  <si>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</si>
  <si>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</si>
  <si>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</si>
  <si>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</si>
  <si>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</si>
  <si>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</si>
  <si>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</si>
  <si>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</si>
  <si>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</si>
  <si>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</si>
  <si>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</si>
  <si>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</si>
  <si>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</si>
  <si>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</si>
  <si>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</si>
  <si>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</si>
  <si>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</si>
  <si>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</si>
  <si>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</si>
  <si>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</si>
  <si>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</si>
  <si>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</si>
  <si>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</si>
  <si>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</si>
  <si>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</si>
  <si>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</si>
  <si>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</si>
  <si>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</si>
  <si>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</si>
  <si>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</si>
  <si>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</si>
  <si>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</si>
  <si>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</si>
  <si>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</si>
  <si>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</si>
  <si>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</si>
  <si>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</si>
  <si>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</si>
  <si>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</si>
  <si>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</si>
  <si>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</si>
  <si>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</si>
  <si>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</si>
  <si>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</si>
  <si>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</si>
  <si>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</si>
  <si>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</si>
  <si>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</si>
  <si>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</si>
  <si>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</si>
  <si>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</si>
  <si>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</si>
  <si>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</si>
  <si>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</si>
  <si>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</si>
  <si>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</si>
  <si>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</si>
  <si>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</si>
  <si>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</si>
  <si>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</si>
  <si>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</si>
  <si>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</si>
  <si>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</si>
  <si>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</si>
  <si>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</si>
  <si>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</si>
  <si>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</si>
  <si>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</si>
  <si>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</si>
  <si>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</si>
  <si>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</si>
  <si>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</si>
  <si>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</si>
  <si>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</si>
  <si>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</si>
  <si>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</si>
  <si>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</si>
  <si>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</si>
  <si>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</si>
  <si>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</si>
  <si>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</si>
  <si>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</si>
  <si>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</si>
  <si>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</si>
  <si>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</si>
  <si>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</si>
  <si>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</si>
  <si>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</si>
  <si>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</si>
  <si>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</si>
  <si>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</si>
  <si>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</si>
  <si>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</si>
  <si>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</si>
  <si>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</si>
  <si>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</si>
  <si>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</si>
  <si>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</si>
  <si>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</si>
  <si>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</si>
  <si>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</si>
  <si>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</si>
  <si>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</si>
  <si>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</si>
  <si>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</si>
  <si>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</si>
  <si>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</si>
  <si>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</si>
  <si>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</si>
  <si>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</si>
  <si>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</si>
  <si>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</si>
  <si>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</si>
  <si>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</si>
  <si>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</si>
  <si>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</si>
  <si>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</si>
  <si>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</si>
  <si>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</si>
  <si>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</si>
  <si>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</si>
  <si>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</si>
  <si>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</si>
  <si>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</si>
  <si>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</si>
  <si>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</si>
  <si>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</si>
  <si>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</si>
  <si>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</si>
  <si>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</si>
  <si>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</si>
  <si>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</si>
  <si>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</si>
  <si>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</si>
  <si>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</si>
  <si>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</si>
  <si>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</si>
  <si>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</si>
  <si>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</si>
  <si>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</si>
  <si>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</si>
  <si>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</si>
  <si>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</si>
  <si>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</si>
  <si>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</si>
  <si>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</si>
  <si>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</si>
  <si>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</si>
  <si>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</si>
  <si>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</si>
  <si>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</si>
  <si>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</si>
  <si>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</si>
  <si>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</si>
  <si>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</si>
  <si>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</si>
  <si>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</si>
  <si>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</si>
  <si>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</si>
  <si>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</si>
  <si>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</si>
  <si>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</si>
  <si>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</si>
  <si>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</si>
  <si>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</si>
  <si>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</si>
  <si>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</si>
  <si>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</si>
  <si>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</si>
  <si>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</si>
  <si>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</si>
  <si>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</si>
  <si>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</si>
  <si>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</si>
  <si>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</si>
  <si>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</si>
  <si>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</si>
  <si>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</si>
  <si>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</si>
  <si>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</si>
  <si>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</si>
  <si>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</si>
  <si>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</si>
  <si>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</si>
  <si>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</si>
  <si>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</si>
  <si>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</si>
  <si>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</si>
  <si>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</si>
  <si>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</si>
  <si>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</si>
  <si>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</si>
  <si>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</si>
  <si>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</si>
  <si>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</si>
  <si>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</si>
  <si>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</si>
  <si>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</si>
  <si>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</si>
  <si>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</si>
  <si>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</si>
  <si>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</si>
  <si>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</si>
  <si>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</si>
  <si>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</si>
  <si>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</si>
  <si>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</si>
  <si>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</si>
  <si>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</si>
  <si>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</si>
  <si>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</si>
  <si>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</si>
  <si>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</si>
  <si>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</si>
  <si>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</si>
  <si>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</si>
  <si>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</si>
  <si>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</si>
  <si>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</si>
  <si>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</si>
  <si>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</si>
  <si>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</si>
  <si>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</si>
  <si>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</si>
  <si>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</si>
  <si>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</si>
  <si>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</si>
  <si>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</si>
  <si>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</si>
  <si>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</si>
  <si>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</si>
  <si>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</si>
  <si>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</si>
  <si>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</si>
  <si>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</si>
  <si>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</si>
  <si>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</si>
  <si>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</si>
  <si>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</si>
  <si>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</si>
  <si>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</si>
  <si>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</si>
  <si>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</si>
  <si>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</si>
  <si>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</si>
  <si>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</si>
  <si>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</si>
  <si>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</si>
  <si>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</si>
  <si>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</si>
  <si>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</si>
  <si>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</si>
  <si>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</si>
  <si>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</si>
  <si>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</si>
  <si>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</si>
  <si>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</si>
  <si>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</si>
  <si>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</si>
  <si>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</si>
  <si>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</si>
  <si>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</si>
  <si>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</si>
  <si>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</si>
  <si>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</si>
  <si>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</si>
  <si>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</si>
  <si>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</si>
  <si>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</si>
  <si>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</si>
  <si>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</si>
  <si>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</si>
  <si>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</si>
  <si>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</si>
  <si>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</si>
  <si>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</si>
  <si>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</si>
  <si>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</si>
  <si>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</si>
  <si>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</si>
  <si>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</si>
  <si>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</si>
  <si>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</si>
  <si>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</si>
  <si>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</si>
  <si>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</si>
  <si>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</si>
  <si>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</si>
  <si>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</si>
  <si>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</si>
  <si>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</si>
  <si>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</si>
  <si>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</si>
  <si>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</si>
  <si>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</si>
  <si>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</si>
  <si>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</si>
  <si>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</si>
  <si>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</si>
  <si>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</si>
  <si>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</si>
  <si>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</si>
  <si>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</si>
  <si>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</si>
  <si>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</si>
  <si>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</si>
  <si>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</si>
  <si>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</si>
  <si>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</si>
  <si>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</si>
  <si>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</si>
  <si>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</si>
  <si>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</si>
  <si>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</si>
  <si>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</si>
  <si>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</si>
  <si>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</si>
  <si>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</si>
  <si>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</si>
  <si>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</si>
  <si>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</si>
  <si>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</si>
  <si>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</si>
  <si>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</si>
  <si>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</si>
  <si>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</si>
  <si>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</si>
  <si>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</si>
  <si>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</si>
  <si>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</si>
  <si>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</si>
  <si>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</si>
  <si>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</si>
  <si>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</si>
  <si>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</si>
  <si>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</si>
  <si>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</si>
  <si>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</si>
  <si>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</si>
  <si>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</si>
  <si>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</si>
  <si>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</si>
  <si>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</si>
  <si>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</si>
  <si>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</si>
  <si>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</si>
  <si>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</si>
  <si>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</si>
  <si>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</si>
  <si>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</si>
  <si>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</si>
  <si>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</si>
  <si>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</si>
  <si>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</si>
  <si>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</si>
  <si>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</si>
  <si>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</si>
  <si>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</si>
  <si>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</si>
  <si>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</si>
  <si>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</si>
  <si>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</si>
  <si>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</si>
  <si>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</si>
  <si>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</si>
  <si>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</si>
  <si>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</si>
  <si>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</si>
  <si>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</si>
  <si>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</si>
  <si>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</si>
  <si>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</si>
  <si>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</si>
  <si>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</si>
  <si>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</si>
  <si>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</si>
  <si>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</si>
  <si>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</si>
  <si>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</si>
  <si>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</si>
  <si>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</si>
  <si>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</si>
  <si>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</si>
  <si>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</si>
  <si>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</si>
  <si>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</si>
  <si>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</si>
  <si>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</si>
  <si>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</si>
  <si>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</si>
  <si>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</si>
  <si>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</si>
  <si>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</si>
  <si>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</si>
  <si>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</si>
  <si>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</si>
  <si>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</si>
  <si>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</si>
  <si>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</si>
  <si>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</si>
  <si>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</si>
  <si>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</si>
  <si>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</si>
  <si>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</si>
  <si>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</si>
  <si>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</si>
  <si>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</si>
  <si>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</si>
  <si>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</si>
  <si>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</si>
  <si>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</si>
  <si>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</si>
  <si>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</si>
  <si>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</si>
  <si>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</si>
  <si>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</si>
  <si>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</si>
  <si>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</si>
  <si>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</si>
  <si>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</si>
  <si>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</si>
  <si>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</si>
  <si>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</si>
  <si>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</si>
  <si>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</si>
  <si>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</si>
  <si>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</si>
  <si>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</si>
  <si>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</si>
  <si>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</si>
  <si>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</si>
  <si>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</si>
  <si>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</si>
  <si>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</si>
  <si>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</si>
  <si>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</si>
  <si>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</si>
  <si>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</si>
  <si>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</si>
  <si>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</si>
  <si>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</si>
  <si>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</si>
  <si>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</si>
  <si>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</si>
  <si>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</si>
  <si>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</si>
  <si>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</si>
  <si>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</si>
  <si>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</si>
  <si>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</si>
  <si>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</si>
  <si>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</si>
  <si>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</si>
  <si>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</si>
  <si>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</si>
  <si>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</si>
  <si>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</si>
  <si>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</si>
  <si>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</si>
  <si>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</si>
  <si>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</si>
  <si>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</si>
  <si>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</si>
  <si>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</si>
  <si>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</si>
  <si>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</si>
  <si>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</si>
  <si>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</si>
  <si>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</si>
  <si>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</si>
  <si>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</si>
  <si>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</si>
  <si>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</si>
  <si>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</si>
  <si>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</si>
  <si>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</si>
  <si>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</si>
  <si>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</si>
  <si>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</si>
  <si>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</si>
  <si>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</si>
  <si>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</si>
  <si>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</si>
  <si>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</si>
  <si>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</si>
  <si>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</si>
  <si>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</si>
  <si>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</si>
  <si>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</si>
  <si>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</si>
  <si>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</si>
  <si>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</si>
  <si>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</si>
  <si>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</si>
  <si>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</si>
  <si>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</si>
  <si>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</si>
  <si>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</si>
  <si>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</si>
  <si>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</si>
  <si>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</si>
  <si>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</si>
  <si>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</si>
  <si>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</si>
  <si>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</si>
  <si>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</si>
  <si>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</si>
  <si>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</si>
  <si>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</si>
  <si>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</si>
  <si>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</si>
  <si>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</si>
  <si>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</si>
  <si>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</si>
  <si>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</si>
  <si>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</si>
  <si>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</si>
  <si>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</si>
  <si>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</si>
  <si>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</si>
  <si>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</si>
  <si>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</si>
  <si>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</si>
  <si>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</si>
  <si>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</si>
  <si>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</si>
  <si>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</si>
  <si>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</si>
  <si>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</si>
  <si>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</si>
  <si>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</si>
  <si>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</si>
  <si>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</si>
  <si>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</si>
  <si>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</si>
  <si>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</si>
  <si>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</si>
  <si>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</si>
  <si>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</si>
  <si>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</si>
  <si>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</si>
  <si>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</si>
  <si>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</si>
  <si>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</si>
  <si>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</si>
  <si>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</si>
  <si>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</si>
  <si>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</si>
  <si>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</si>
  <si>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</si>
  <si>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</si>
  <si>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</si>
  <si>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</si>
  <si>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</si>
  <si>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</si>
  <si>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</si>
  <si>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</si>
  <si>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</si>
  <si>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</si>
  <si>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</si>
  <si>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</si>
  <si>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</si>
  <si>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</si>
  <si>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</si>
  <si>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</si>
  <si>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</si>
  <si>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</si>
  <si>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</si>
  <si>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</si>
  <si>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</si>
  <si>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</si>
  <si>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</si>
  <si>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</si>
  <si>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</si>
  <si>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</si>
  <si>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</si>
  <si>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</si>
  <si>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</si>
  <si>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</si>
  <si>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</si>
  <si>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</si>
  <si>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</si>
  <si>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</si>
  <si>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</si>
  <si>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</si>
  <si>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</si>
  <si>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</si>
  <si>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</si>
  <si>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</si>
  <si>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</si>
  <si>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</si>
  <si>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</si>
  <si>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</si>
  <si>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</si>
  <si>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</si>
  <si>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</si>
  <si>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</si>
  <si>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</si>
  <si>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</si>
  <si>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</si>
  <si>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</si>
  <si>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</si>
  <si>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</si>
  <si>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</si>
  <si>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</si>
  <si>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</si>
  <si>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</si>
  <si>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</si>
  <si>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</si>
  <si>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</si>
  <si>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</si>
  <si>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</si>
  <si>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</si>
  <si>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</si>
  <si>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</si>
  <si>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</si>
  <si>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</si>
  <si>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</si>
  <si>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</si>
  <si>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</si>
  <si>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</si>
  <si>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</si>
  <si>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</si>
  <si>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</si>
  <si>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</si>
  <si>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</si>
  <si>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</si>
  <si>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</si>
  <si>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</si>
  <si>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</si>
  <si>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</si>
  <si>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</si>
  <si>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</si>
  <si>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</si>
  <si>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</si>
  <si>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</si>
  <si>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</si>
  <si>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</si>
  <si>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</si>
  <si>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</si>
  <si>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</si>
  <si>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</si>
  <si>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</si>
  <si>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</si>
  <si>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</si>
  <si>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</si>
  <si>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</si>
  <si>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</si>
  <si>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</si>
  <si>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</si>
  <si>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</si>
  <si>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</si>
  <si>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</si>
  <si>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</si>
  <si>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</si>
  <si>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</si>
  <si>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</si>
  <si>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</si>
  <si>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</si>
  <si>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</si>
  <si>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</si>
  <si>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</si>
  <si>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</si>
  <si>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</si>
  <si>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</si>
  <si>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</si>
  <si>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</si>
  <si>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</si>
  <si>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</si>
  <si>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</si>
  <si>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</si>
  <si>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</si>
  <si>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</si>
  <si>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</si>
  <si>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</si>
  <si>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</si>
  <si>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</si>
  <si>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</si>
  <si>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</si>
  <si>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</si>
  <si>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</si>
  <si>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</si>
  <si>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</si>
  <si>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</si>
  <si>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</si>
  <si>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</si>
  <si>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</si>
  <si>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</si>
  <si>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</si>
  <si>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</si>
  <si>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</si>
  <si>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</si>
  <si>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</si>
  <si>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</si>
  <si>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</si>
  <si>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</si>
  <si>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</si>
  <si>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</si>
  <si>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</si>
  <si>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</si>
  <si>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</si>
  <si>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</si>
  <si>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</si>
  <si>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</si>
  <si>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</si>
  <si>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</si>
  <si>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</si>
  <si>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</si>
  <si>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</si>
  <si>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</si>
  <si>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</si>
  <si>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</si>
  <si>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</si>
  <si>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</si>
  <si>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</si>
  <si>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</si>
  <si>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</si>
  <si>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</si>
  <si>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</si>
  <si>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</si>
  <si>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</si>
  <si>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</si>
  <si>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</si>
  <si>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</si>
  <si>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</si>
  <si>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</si>
  <si>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</si>
  <si>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</si>
  <si>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</si>
  <si>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</si>
  <si>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</si>
  <si>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</si>
  <si>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</si>
  <si>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</si>
  <si>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</si>
  <si>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</si>
  <si>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</si>
  <si>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</si>
  <si>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</si>
  <si>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</si>
  <si>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</si>
  <si>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</si>
  <si>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</si>
  <si>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</si>
  <si>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</si>
  <si>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</si>
  <si>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</si>
  <si>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</si>
  <si>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</si>
  <si>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</si>
  <si>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</si>
  <si>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</si>
  <si>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</si>
  <si>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</si>
  <si>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</si>
  <si>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</si>
  <si>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</si>
  <si>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</si>
  <si>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</si>
  <si>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</si>
  <si>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</si>
  <si>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</si>
  <si>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</si>
  <si>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</si>
  <si>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</si>
  <si>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</si>
  <si>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</si>
  <si>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</si>
  <si>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</si>
  <si>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</si>
  <si>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</si>
  <si>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</si>
  <si>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</si>
  <si>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</si>
  <si>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</si>
  <si>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</si>
  <si>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</si>
  <si>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</si>
  <si>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</si>
  <si>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</si>
  <si>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</si>
  <si>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</si>
  <si>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</si>
  <si>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</si>
  <si>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</si>
  <si>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</si>
  <si>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</si>
  <si>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</si>
  <si>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</si>
  <si>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</si>
  <si>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</si>
  <si>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</si>
  <si>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</si>
  <si>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</si>
  <si>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</si>
  <si>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</si>
  <si>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</si>
  <si>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</si>
  <si>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</si>
  <si>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</si>
  <si>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</si>
  <si>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</si>
  <si>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</si>
  <si>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</si>
  <si>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</si>
  <si>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</si>
  <si>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</si>
  <si>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</si>
  <si>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</si>
  <si>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</si>
  <si>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</si>
  <si>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</si>
  <si>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</si>
  <si>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</si>
  <si>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</si>
  <si>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</si>
  <si>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</si>
  <si>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</si>
  <si>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</si>
  <si>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</si>
  <si>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</si>
  <si>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</si>
  <si>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</si>
  <si>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</si>
  <si>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</si>
  <si>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</si>
  <si>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</si>
  <si>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</si>
  <si>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</si>
  <si>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</si>
  <si>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</si>
  <si>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</si>
  <si>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</si>
  <si>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</si>
  <si>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</si>
  <si>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</si>
  <si>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</si>
  <si>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</si>
  <si>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</si>
  <si>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</si>
  <si>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</si>
  <si>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</si>
  <si>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</si>
  <si>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</si>
  <si>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</si>
  <si>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</si>
  <si>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</si>
  <si>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</si>
  <si>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</si>
  <si>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</si>
  <si>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</si>
  <si>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</si>
  <si>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</si>
  <si>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</si>
  <si>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</si>
  <si>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</si>
  <si>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</si>
  <si>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</si>
  <si>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</si>
  <si>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</si>
  <si>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</si>
  <si>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</si>
  <si>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</si>
  <si>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</si>
  <si>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</si>
  <si>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</si>
  <si>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</si>
  <si>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</si>
  <si>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</si>
  <si>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</si>
  <si>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</si>
  <si>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</si>
  <si>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</si>
  <si>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</si>
  <si>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</si>
  <si>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</si>
  <si>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</si>
  <si>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</si>
  <si>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</si>
  <si>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</si>
  <si>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</si>
  <si>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</si>
  <si>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</si>
  <si>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</si>
  <si>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</si>
  <si>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</si>
  <si>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</si>
  <si>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</si>
  <si>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</si>
  <si>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</si>
  <si>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</si>
  <si>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</si>
  <si>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</si>
  <si>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</si>
  <si>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</si>
  <si>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</si>
  <si>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</si>
  <si>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</si>
  <si>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</si>
  <si>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</si>
  <si>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</si>
  <si>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</si>
  <si>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</si>
  <si>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</si>
  <si>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</si>
  <si>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</si>
  <si>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</si>
  <si>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</si>
  <si>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</si>
  <si>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</si>
  <si>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</si>
  <si>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</si>
  <si>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</si>
  <si>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</si>
  <si>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</si>
  <si>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</si>
  <si>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</si>
  <si>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</si>
  <si>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</si>
  <si>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</si>
  <si>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</si>
  <si>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</si>
  <si>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</si>
  <si>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</si>
  <si>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</si>
  <si>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</si>
  <si>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</si>
  <si>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</si>
  <si>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</si>
  <si>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</si>
  <si>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</si>
  <si>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</si>
  <si>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</si>
  <si>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</si>
  <si>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</si>
  <si>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</si>
  <si>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</si>
  <si>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</si>
  <si>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</si>
  <si>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</si>
  <si>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</si>
  <si>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</si>
  <si>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</si>
  <si>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</si>
  <si>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</si>
  <si>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</si>
  <si>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</si>
  <si>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</si>
  <si>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</si>
  <si>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</si>
  <si>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</si>
  <si>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</si>
  <si>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</si>
  <si>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</si>
  <si>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</si>
  <si>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</si>
  <si>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</si>
  <si>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</si>
  <si>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</si>
  <si>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</si>
  <si>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</si>
  <si>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</si>
  <si>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</si>
  <si>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</si>
  <si>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</si>
  <si>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</si>
  <si>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</si>
  <si>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</si>
  <si>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</si>
  <si>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</si>
  <si>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</si>
  <si>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</si>
  <si>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</si>
  <si>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</si>
  <si>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</si>
  <si>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</si>
  <si>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</si>
  <si>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</si>
  <si>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</si>
  <si>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</si>
  <si>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</si>
  <si>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</si>
  <si>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</si>
  <si>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</si>
  <si>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</si>
  <si>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</si>
  <si>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</si>
  <si>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</si>
  <si>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</si>
  <si>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</si>
  <si>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</si>
  <si>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</si>
  <si>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</si>
  <si>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</si>
  <si>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</si>
  <si>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</si>
  <si>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</si>
  <si>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</si>
  <si>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</si>
  <si>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</si>
  <si>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</si>
  <si>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</si>
  <si>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</si>
  <si>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</si>
  <si>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</si>
  <si>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</si>
  <si>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</si>
  <si>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</si>
  <si>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</si>
  <si>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</si>
  <si>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</si>
  <si>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</si>
  <si>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</si>
  <si>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</si>
  <si>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</si>
  <si>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</si>
  <si>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</si>
  <si>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</si>
  <si>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</si>
  <si>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</si>
  <si>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</si>
  <si>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</si>
  <si>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</si>
  <si>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</si>
  <si>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</si>
  <si>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</si>
  <si>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</si>
  <si>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</si>
  <si>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</si>
  <si>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</si>
  <si>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</si>
  <si>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</si>
  <si>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</si>
  <si>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</si>
  <si>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</si>
  <si>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</si>
  <si>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</si>
  <si>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</si>
  <si>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</si>
  <si>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</si>
  <si>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</si>
  <si>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</si>
  <si>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</si>
  <si>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</si>
  <si>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</si>
  <si>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</si>
  <si>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</si>
  <si>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</si>
  <si>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</si>
  <si>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</si>
  <si>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</si>
  <si>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</si>
  <si>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</si>
  <si>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</si>
  <si>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</si>
  <si>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</si>
  <si>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</si>
  <si>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</si>
  <si>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</si>
  <si>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</si>
  <si>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</si>
  <si>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</si>
  <si>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</si>
  <si>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</si>
  <si>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</si>
  <si>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</si>
  <si>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</si>
  <si>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</si>
  <si>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</si>
  <si>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</si>
  <si>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</si>
  <si>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</si>
  <si>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</si>
  <si>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</si>
  <si>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</si>
  <si>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</si>
  <si>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</si>
  <si>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</si>
  <si>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</si>
  <si>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</si>
  <si>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</si>
  <si>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</si>
  <si>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</si>
  <si>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</si>
  <si>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</si>
  <si>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</si>
  <si>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</si>
  <si>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</si>
  <si>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</si>
  <si>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</si>
  <si>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</si>
  <si>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</si>
  <si>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</si>
  <si>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</si>
  <si>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</si>
  <si>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</si>
  <si>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</si>
  <si>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</si>
  <si>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</si>
  <si>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</si>
  <si>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</si>
  <si>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</si>
  <si>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</si>
  <si>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</si>
  <si>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</si>
  <si>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</si>
  <si>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</si>
  <si>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</si>
  <si>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</si>
  <si>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</si>
  <si>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</si>
  <si>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</si>
  <si>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</si>
  <si>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</si>
  <si>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</si>
  <si>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</si>
  <si>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</si>
  <si>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</si>
  <si>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</si>
  <si>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</si>
  <si>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</si>
  <si>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</si>
  <si>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</si>
  <si>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</si>
  <si>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</si>
  <si>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</si>
  <si>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</si>
  <si>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</si>
  <si>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</si>
  <si>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</si>
  <si>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</si>
  <si>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</si>
  <si>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</si>
  <si>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</si>
  <si>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</si>
  <si>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</si>
  <si>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</si>
  <si>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</si>
  <si>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</si>
  <si>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</si>
  <si>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</si>
  <si>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</si>
  <si>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</si>
  <si>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</si>
  <si>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</si>
  <si>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</si>
  <si>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</si>
  <si>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</si>
  <si>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</si>
  <si>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</si>
  <si>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</si>
  <si>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</si>
  <si>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</si>
  <si>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</si>
  <si>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</si>
  <si>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</si>
  <si>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</si>
  <si>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</si>
  <si>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</si>
  <si>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</si>
  <si>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</si>
  <si>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</si>
  <si>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</si>
  <si>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</si>
  <si>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</si>
  <si>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</si>
  <si>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</si>
  <si>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</si>
  <si>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</si>
  <si>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</si>
  <si>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</si>
  <si>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</si>
  <si>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</si>
  <si>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</si>
  <si>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</si>
  <si>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</si>
  <si>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</si>
  <si>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</si>
  <si>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</si>
  <si>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</si>
  <si>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</si>
  <si>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</si>
  <si>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</si>
  <si>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</si>
  <si>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</si>
  <si>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</si>
  <si>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</si>
  <si>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</si>
  <si>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</si>
  <si>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</si>
  <si>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</si>
  <si>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</si>
  <si>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</si>
  <si>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</si>
  <si>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</si>
  <si>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</si>
  <si>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</si>
  <si>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</si>
  <si>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</si>
  <si>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</si>
  <si>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</si>
  <si>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</si>
  <si>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</si>
  <si>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</si>
  <si>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</si>
  <si>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</si>
  <si>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</si>
  <si>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</si>
  <si>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</si>
  <si>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</si>
  <si>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</si>
  <si>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</si>
  <si>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</si>
  <si>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</si>
  <si>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</si>
  <si>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</si>
  <si>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</si>
  <si>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</si>
  <si>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</si>
  <si>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</si>
  <si>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</si>
  <si>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</si>
  <si>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</si>
  <si>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</si>
  <si>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</si>
  <si>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</si>
  <si>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</si>
  <si>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</si>
  <si>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</si>
  <si>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</si>
  <si>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</si>
  <si>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</si>
  <si>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</si>
  <si>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</si>
  <si>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</si>
  <si>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</si>
  <si>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</si>
  <si>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</si>
  <si>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</si>
  <si>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</si>
  <si>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</si>
  <si>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</si>
  <si>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</si>
  <si>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</si>
  <si>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</si>
  <si>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</si>
  <si>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</si>
  <si>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</si>
  <si>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</si>
  <si>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</si>
  <si>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</si>
  <si>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</si>
  <si>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</si>
  <si>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</si>
  <si>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</si>
  <si>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</si>
  <si>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</si>
  <si>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</si>
  <si>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</si>
  <si>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</si>
  <si>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</si>
  <si>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</si>
  <si>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</si>
  <si>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</si>
  <si>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</si>
  <si>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</si>
  <si>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</si>
  <si>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</si>
  <si>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</si>
  <si>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</si>
  <si>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</si>
  <si>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</si>
  <si>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</si>
  <si>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</si>
  <si>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</si>
  <si>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</si>
  <si>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</si>
  <si>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</si>
  <si>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</si>
  <si>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</si>
  <si>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</si>
  <si>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</si>
  <si>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</si>
  <si>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</si>
  <si>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</si>
  <si>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</si>
  <si>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</si>
  <si>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</si>
  <si>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</si>
  <si>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</si>
  <si>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</si>
  <si>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</si>
  <si>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</si>
  <si>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</si>
  <si>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</si>
  <si>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</si>
  <si>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</si>
  <si>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</si>
  <si>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</si>
  <si>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</si>
  <si>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</si>
  <si>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</si>
  <si>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</si>
  <si>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</si>
  <si>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</si>
  <si>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</si>
  <si>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</si>
  <si>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</si>
  <si>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</si>
  <si>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</si>
  <si>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</si>
  <si>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</si>
  <si>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</si>
  <si>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</si>
  <si>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</si>
  <si>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</si>
  <si>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</si>
  <si>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</si>
  <si>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</si>
  <si>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</si>
  <si>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</si>
  <si>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</si>
  <si>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</si>
  <si>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</si>
  <si>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</si>
  <si>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</si>
  <si>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</si>
  <si>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</si>
  <si>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</si>
  <si>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</si>
  <si>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</si>
  <si>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</si>
  <si>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</si>
  <si>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</si>
  <si>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</si>
  <si>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</si>
  <si>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</si>
  <si>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</si>
  <si>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</si>
  <si>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</si>
  <si>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</si>
  <si>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</si>
  <si>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</si>
  <si>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</si>
  <si>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</si>
  <si>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</si>
  <si>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</si>
  <si>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</si>
  <si>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</si>
  <si>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</si>
  <si>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</si>
  <si>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</si>
  <si>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</si>
  <si>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</si>
  <si>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</si>
  <si>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</si>
  <si>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</si>
  <si>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</si>
  <si>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</si>
  <si>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</si>
  <si>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</si>
  <si>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</si>
  <si>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</si>
  <si>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</si>
  <si>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</si>
  <si>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</si>
  <si>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</si>
  <si>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</si>
  <si>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</si>
  <si>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</si>
  <si>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</si>
  <si>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</si>
  <si>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</si>
  <si>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</si>
  <si>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</si>
  <si>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</si>
  <si>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</si>
  <si>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</si>
  <si>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</si>
  <si>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</si>
  <si>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</si>
  <si>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</si>
  <si>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</si>
  <si>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</si>
  <si>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</si>
  <si>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</si>
  <si>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</si>
  <si>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</si>
  <si>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</si>
  <si>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</si>
  <si>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</si>
  <si>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</si>
  <si>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</si>
  <si>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</si>
  <si>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</si>
  <si>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</si>
  <si>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</si>
  <si>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</si>
  <si>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</si>
  <si>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</si>
  <si>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</si>
  <si>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</si>
  <si>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</si>
  <si>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</si>
  <si>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</si>
  <si>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</si>
  <si>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</si>
  <si>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</si>
  <si>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</si>
  <si>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</si>
  <si>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</si>
  <si>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</si>
  <si>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</si>
  <si>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</si>
  <si>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</si>
  <si>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</si>
  <si>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</si>
  <si>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</si>
  <si>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</si>
  <si>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</si>
  <si>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</si>
  <si>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</si>
  <si>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</si>
  <si>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</si>
  <si>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</si>
  <si>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</si>
  <si>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</si>
  <si>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</si>
  <si>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</si>
  <si>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</si>
  <si>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</si>
  <si>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</si>
  <si>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</si>
  <si>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</si>
  <si>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</si>
  <si>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</si>
  <si>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</si>
  <si>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</si>
  <si>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</si>
  <si>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</si>
  <si>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</si>
  <si>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</si>
  <si>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</si>
  <si>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</si>
  <si>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</si>
  <si>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</si>
  <si>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</si>
  <si>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</si>
  <si>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</si>
  <si>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</si>
  <si>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</si>
  <si>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</si>
  <si>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</si>
  <si>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</si>
  <si>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</si>
  <si>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</si>
  <si>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</si>
  <si>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</si>
  <si>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</si>
  <si>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</si>
  <si>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</si>
  <si>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</si>
  <si>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</si>
  <si>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</si>
  <si>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</si>
  <si>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</si>
  <si>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</si>
  <si>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</si>
  <si>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</si>
  <si>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</si>
  <si>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</si>
  <si>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</si>
  <si>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</si>
  <si>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</si>
  <si>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</si>
  <si>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</si>
  <si>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</si>
  <si>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</si>
  <si>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</si>
  <si>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</si>
  <si>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</si>
  <si>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</si>
  <si>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</si>
  <si>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</si>
  <si>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</si>
  <si>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</si>
  <si>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</si>
  <si>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</si>
  <si>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</si>
  <si>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</si>
  <si>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</si>
  <si>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</si>
  <si>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</si>
  <si>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</si>
  <si>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</si>
  <si>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</si>
  <si>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</si>
  <si>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</si>
  <si>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</si>
  <si>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</si>
  <si>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</si>
  <si>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</si>
  <si>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</si>
  <si>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</si>
  <si>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</si>
  <si>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</si>
  <si>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</si>
  <si>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</si>
  <si>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</si>
  <si>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</si>
  <si>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</si>
  <si>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</si>
  <si>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</si>
  <si>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</si>
  <si>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</si>
  <si>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</si>
  <si>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</si>
  <si>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</si>
  <si>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</si>
  <si>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</si>
  <si>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</si>
  <si>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</si>
  <si>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</si>
  <si>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</si>
  <si>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</si>
  <si>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</si>
  <si>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</si>
  <si>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</si>
  <si>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</si>
  <si>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</si>
  <si>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</si>
  <si>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</si>
  <si>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</si>
  <si>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</si>
  <si>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</si>
  <si>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</si>
  <si>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</si>
  <si>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</si>
  <si>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</si>
  <si>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</si>
  <si>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</si>
  <si>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</si>
  <si>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</si>
  <si>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</si>
  <si>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</si>
  <si>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</si>
  <si>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</si>
  <si>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</si>
  <si>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</si>
  <si>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</si>
  <si>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</si>
  <si>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</si>
  <si>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</si>
  <si>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</si>
  <si>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</si>
  <si>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</si>
  <si>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</si>
  <si>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</si>
  <si>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</si>
  <si>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</si>
  <si>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</si>
  <si>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</si>
  <si>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</si>
  <si>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</si>
  <si>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</si>
  <si>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</si>
  <si>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</si>
  <si>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</si>
  <si>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</si>
  <si>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</si>
  <si>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</si>
  <si>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</si>
  <si>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</si>
  <si>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</si>
  <si>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</si>
  <si>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</si>
  <si>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</si>
  <si>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</si>
  <si>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</si>
  <si>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</si>
  <si>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</si>
  <si>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</si>
  <si>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</si>
  <si>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</si>
  <si>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</si>
  <si>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</si>
  <si>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</si>
  <si>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</si>
  <si>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</si>
  <si>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</si>
  <si>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</si>
  <si>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</si>
  <si>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</si>
  <si>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</si>
  <si>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</si>
  <si>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</si>
  <si>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</si>
  <si>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</si>
  <si>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</si>
  <si>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</si>
  <si>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</si>
  <si>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</si>
  <si>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</si>
  <si>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</si>
  <si>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</si>
  <si>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</si>
  <si>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</si>
  <si>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</si>
  <si>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</si>
  <si>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</si>
  <si>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</si>
  <si>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</si>
  <si>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</si>
  <si>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</si>
  <si>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</si>
  <si>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</si>
  <si>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</si>
  <si>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</si>
  <si>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</si>
  <si>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</si>
  <si>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</si>
  <si>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</si>
  <si>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</si>
  <si>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</si>
  <si>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</si>
  <si>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</si>
  <si>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</si>
  <si>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</si>
  <si>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</si>
  <si>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</si>
  <si>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</si>
  <si>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</si>
  <si>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</si>
  <si>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</si>
  <si>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</si>
  <si>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</si>
  <si>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</si>
  <si>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</si>
  <si>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</si>
  <si>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</si>
  <si>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</si>
  <si>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</si>
  <si>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</si>
  <si>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</si>
  <si>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</si>
  <si>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</si>
  <si>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</si>
  <si>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</si>
  <si>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</si>
  <si>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</si>
  <si>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</si>
  <si>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</si>
  <si>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</si>
  <si>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</si>
  <si>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</si>
  <si>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</si>
  <si>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</si>
  <si>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</si>
  <si>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</si>
  <si>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</si>
  <si>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</si>
  <si>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</si>
  <si>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</si>
  <si>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</si>
  <si>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</si>
  <si>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</si>
  <si>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</si>
  <si>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</si>
  <si>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</si>
  <si>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</si>
  <si>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</si>
  <si>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</si>
  <si>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</si>
  <si>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</si>
  <si>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</si>
  <si>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</si>
  <si>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</si>
  <si>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</si>
  <si>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</si>
  <si>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</si>
  <si>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</si>
  <si>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</si>
  <si>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</si>
  <si>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</si>
  <si>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</si>
  <si>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</si>
  <si>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</si>
  <si>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</si>
  <si>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</si>
  <si>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</si>
  <si>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</si>
  <si>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</si>
  <si>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</si>
  <si>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</si>
  <si>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</si>
  <si>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</si>
  <si>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</si>
  <si>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</si>
  <si>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</si>
  <si>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</si>
  <si>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</si>
  <si>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</si>
  <si>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</si>
  <si>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</si>
  <si>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</si>
  <si>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</si>
  <si>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</si>
  <si>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</si>
  <si>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</si>
  <si>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</si>
  <si>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</si>
  <si>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</si>
  <si>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</si>
  <si>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</si>
  <si>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</si>
  <si>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</si>
  <si>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</si>
  <si>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</si>
  <si>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</si>
  <si>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</si>
  <si>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</si>
  <si>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</si>
  <si>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</si>
  <si>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</si>
  <si>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</si>
  <si>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</si>
  <si>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</si>
  <si>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</si>
  <si>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</si>
  <si>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</si>
  <si>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</si>
  <si>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</si>
  <si>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</si>
  <si>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</si>
  <si>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</si>
  <si>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</si>
  <si>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</si>
  <si>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</si>
  <si>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</si>
  <si>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</si>
  <si>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</si>
  <si>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</si>
  <si>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</si>
  <si>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</si>
  <si>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</si>
  <si>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</si>
  <si>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</si>
  <si>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</si>
  <si>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</si>
  <si>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</si>
  <si>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</si>
  <si>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</si>
  <si>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</si>
  <si>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</si>
  <si>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</si>
  <si>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</si>
  <si>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</si>
  <si>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</si>
  <si>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</si>
  <si>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</si>
  <si>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</si>
  <si>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</si>
  <si>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</si>
  <si>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</si>
  <si>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</si>
  <si>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</si>
  <si>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</si>
  <si>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</si>
  <si>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</si>
  <si>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</si>
  <si>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</si>
  <si>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</si>
  <si>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</si>
  <si>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</si>
  <si>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</si>
  <si>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</si>
  <si>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</si>
  <si>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</si>
  <si>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</si>
  <si>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</si>
  <si>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</si>
  <si>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</si>
  <si>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</si>
  <si>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</si>
  <si>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</si>
  <si>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</si>
  <si>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</si>
  <si>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</si>
  <si>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</si>
  <si>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</si>
  <si>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</si>
  <si>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</si>
  <si>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</si>
  <si>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</si>
  <si>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</si>
  <si>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</si>
  <si>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</si>
  <si>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</si>
  <si>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</si>
  <si>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</si>
  <si>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</si>
  <si>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</si>
  <si>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</si>
  <si>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</si>
  <si>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</si>
  <si>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</si>
  <si>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</si>
  <si>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</si>
  <si>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</si>
  <si>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</si>
  <si>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</si>
  <si>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</si>
  <si>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</si>
  <si>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</si>
  <si>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</si>
  <si>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</si>
  <si>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</si>
  <si>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</si>
  <si>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</si>
  <si>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</si>
  <si>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</si>
  <si>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</si>
  <si>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</si>
  <si>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</si>
  <si>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</si>
  <si>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</si>
  <si>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</si>
  <si>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</si>
  <si>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</si>
  <si>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</si>
  <si>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</si>
  <si>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</si>
  <si>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</si>
  <si>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</si>
  <si>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</si>
  <si>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</si>
  <si>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</si>
  <si>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</si>
  <si>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</si>
  <si>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</si>
  <si>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</si>
  <si>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</si>
  <si>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</si>
  <si>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</si>
  <si>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</si>
  <si>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</si>
  <si>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</si>
  <si>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</si>
  <si>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</si>
  <si>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</si>
  <si>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</si>
  <si>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</si>
  <si>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</si>
  <si>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</si>
  <si>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</si>
  <si>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</si>
  <si>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</si>
  <si>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</si>
  <si>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</si>
  <si>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</si>
  <si>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</si>
  <si>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</si>
  <si>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</si>
  <si>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</si>
  <si>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</si>
  <si>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</si>
  <si>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</si>
  <si>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</si>
  <si>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</si>
  <si>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</si>
  <si>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</si>
  <si>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</si>
  <si>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</si>
  <si>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</si>
  <si>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</si>
  <si>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</si>
  <si>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</si>
  <si>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</si>
  <si>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</si>
  <si>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</si>
  <si>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</si>
  <si>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</si>
  <si>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</si>
  <si>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</si>
  <si>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</si>
  <si>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</si>
  <si>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</si>
  <si>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</si>
  <si>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</si>
  <si>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</si>
  <si>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</si>
  <si>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</si>
  <si>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</si>
  <si>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</si>
  <si>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</si>
  <si>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</si>
  <si>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</si>
  <si>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</si>
  <si>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</si>
  <si>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</si>
  <si>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</si>
  <si>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</si>
  <si>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</si>
  <si>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</si>
  <si>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</si>
  <si>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</si>
  <si>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</si>
  <si>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</si>
  <si>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</si>
  <si>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</si>
  <si>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</si>
  <si>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</si>
  <si>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</si>
  <si>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</si>
  <si>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</si>
  <si>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</si>
  <si>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</si>
  <si>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</si>
  <si>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</si>
  <si>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</si>
  <si>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</si>
  <si>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</si>
  <si>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</si>
  <si>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</si>
  <si>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</si>
  <si>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</si>
  <si>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</si>
  <si>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</si>
  <si>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</si>
  <si>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</si>
  <si>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</si>
  <si>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</si>
  <si>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</si>
  <si>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</si>
  <si>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</si>
  <si>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</si>
  <si>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</si>
  <si>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</si>
  <si>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</si>
  <si>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</si>
  <si>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</si>
  <si>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</si>
  <si>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</si>
  <si>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</si>
  <si>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</si>
  <si>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</si>
  <si>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</si>
  <si>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</si>
  <si>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</si>
  <si>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</si>
  <si>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</si>
  <si>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</si>
  <si>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</si>
  <si>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</si>
  <si>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</si>
  <si>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</si>
  <si>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</si>
  <si>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</si>
  <si>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</si>
  <si>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</si>
  <si>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</si>
  <si>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</si>
  <si>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</si>
  <si>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</si>
  <si>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</si>
  <si>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</si>
  <si>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</si>
  <si>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</si>
  <si>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</si>
  <si>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</si>
  <si>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</si>
  <si>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</si>
  <si>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</si>
  <si>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</si>
  <si>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</si>
  <si>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</si>
  <si>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</si>
  <si>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</si>
  <si>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</si>
  <si>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</si>
  <si>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</si>
  <si>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</si>
  <si>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</si>
  <si>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</si>
  <si>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</si>
  <si>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</si>
  <si>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</si>
  <si>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</si>
  <si>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</si>
  <si>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</si>
  <si>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</si>
  <si>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</si>
  <si>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</si>
  <si>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</si>
  <si>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</si>
  <si>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</si>
  <si>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</si>
  <si>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</si>
  <si>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</si>
  <si>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</si>
  <si>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</si>
  <si>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</si>
  <si>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</si>
  <si>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</si>
  <si>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</si>
  <si>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</si>
  <si>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</si>
  <si>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</si>
  <si>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</si>
  <si>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</si>
  <si>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</si>
  <si>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</si>
  <si>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</si>
  <si>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</si>
  <si>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</si>
  <si>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</si>
  <si>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</si>
  <si>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</si>
  <si>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</si>
  <si>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</si>
  <si>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</si>
  <si>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</si>
  <si>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</si>
  <si>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</si>
  <si>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</si>
  <si>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</si>
  <si>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</si>
  <si>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</si>
  <si>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</si>
  <si>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</si>
  <si>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</si>
  <si>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</si>
  <si>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</si>
  <si>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</si>
  <si>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</si>
  <si>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</si>
  <si>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</si>
  <si>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</si>
  <si>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</si>
  <si>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</si>
  <si>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</si>
  <si>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</si>
  <si>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</si>
  <si>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</si>
  <si>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</si>
  <si>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</si>
  <si>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</si>
  <si>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</si>
  <si>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</si>
  <si>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</si>
  <si>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</si>
  <si>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</si>
  <si>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</si>
  <si>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</si>
  <si>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</si>
  <si>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</si>
  <si>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</si>
  <si>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</si>
  <si>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</si>
  <si>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</si>
  <si>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</si>
  <si>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</si>
  <si>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</si>
  <si>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</si>
  <si>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</si>
  <si>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</si>
  <si>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</si>
  <si>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</si>
  <si>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</si>
  <si>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</si>
  <si>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</si>
  <si>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</si>
  <si>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</si>
  <si>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</si>
  <si>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</si>
  <si>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</si>
  <si>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</si>
  <si>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</si>
  <si>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</si>
  <si>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</si>
  <si>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</si>
  <si>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</si>
  <si>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</si>
  <si>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</si>
  <si>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</si>
  <si>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</si>
  <si>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</si>
  <si>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</si>
  <si>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</si>
  <si>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</si>
  <si>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</si>
  <si>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</si>
  <si>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</si>
  <si>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</si>
  <si>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</si>
  <si>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</si>
  <si>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</si>
  <si>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</si>
  <si>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</si>
  <si>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</si>
  <si>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</si>
  <si>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</si>
  <si>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</si>
  <si>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</si>
  <si>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</si>
  <si>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</si>
  <si>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</si>
  <si>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</si>
  <si>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</si>
  <si>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</si>
  <si>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</si>
  <si>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</si>
  <si>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</si>
  <si>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</si>
  <si>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</si>
  <si>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</si>
  <si>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</si>
  <si>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</si>
  <si>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</si>
  <si>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</si>
  <si>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</si>
  <si>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</si>
  <si>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</si>
  <si>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</si>
  <si>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</si>
  <si>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</si>
  <si>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</si>
  <si>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</si>
  <si>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</si>
  <si>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</si>
  <si>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</si>
  <si>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</si>
  <si>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</si>
  <si>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</si>
  <si>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</si>
  <si>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</si>
  <si>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</si>
  <si>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</si>
  <si>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</si>
  <si>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</si>
  <si>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</si>
  <si>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</si>
  <si>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</si>
  <si>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</si>
  <si>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</si>
  <si>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</si>
  <si>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</si>
  <si>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</si>
  <si>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</si>
  <si>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</si>
  <si>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</si>
  <si>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</si>
  <si>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</si>
  <si>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</si>
  <si>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</si>
  <si>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</si>
  <si>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</si>
  <si>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</si>
  <si>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</si>
  <si>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</si>
  <si>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</si>
  <si>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</si>
  <si>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</si>
  <si>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</si>
  <si>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</si>
  <si>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</si>
  <si>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</si>
  <si>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</si>
  <si>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</si>
  <si>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</si>
  <si>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</si>
  <si>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</si>
  <si>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</si>
  <si>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</si>
  <si>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</si>
  <si>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</si>
  <si>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</si>
  <si>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</si>
  <si>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</si>
  <si>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</si>
  <si>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</si>
  <si>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</si>
  <si>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</si>
  <si>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</si>
  <si>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</si>
  <si>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</si>
  <si>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</si>
  <si>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</si>
  <si>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</si>
  <si>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</si>
  <si>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</si>
  <si>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</si>
  <si>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</si>
  <si>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</si>
  <si>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</si>
  <si>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</si>
  <si>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</si>
  <si>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</si>
  <si>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</si>
  <si>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</si>
  <si>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</si>
  <si>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</si>
  <si>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</si>
  <si>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</si>
  <si>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</si>
  <si>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</si>
  <si>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</si>
  <si>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</si>
  <si>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</si>
  <si>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</si>
  <si>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</si>
  <si>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</si>
  <si>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</si>
  <si>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</si>
  <si>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</si>
  <si>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</si>
  <si>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</si>
  <si>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</si>
  <si>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</si>
  <si>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</si>
  <si>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</si>
  <si>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</si>
  <si>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</si>
  <si>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</si>
  <si>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</si>
  <si>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</si>
  <si>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</si>
  <si>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</si>
  <si>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</si>
  <si>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</si>
  <si>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</si>
  <si>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</si>
  <si>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</si>
  <si>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</si>
  <si>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</si>
  <si>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</si>
  <si>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</si>
  <si>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</si>
  <si>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</si>
  <si>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</si>
  <si>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</si>
  <si>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</si>
  <si>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</si>
  <si>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</si>
  <si>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</si>
  <si>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</si>
  <si>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</si>
  <si>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</si>
  <si>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</si>
  <si>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</si>
  <si>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</si>
  <si>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</si>
  <si>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</si>
  <si>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</si>
  <si>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</si>
  <si>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</si>
  <si>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</si>
  <si>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</si>
  <si>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</si>
  <si>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</si>
  <si>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</si>
  <si>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</si>
  <si>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</si>
  <si>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</si>
  <si>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</si>
  <si>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</si>
  <si>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</si>
  <si>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</si>
  <si>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</si>
  <si>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</si>
  <si>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</si>
  <si>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</si>
  <si>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</si>
  <si>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</si>
  <si>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</si>
  <si>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</si>
  <si>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</si>
  <si>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</si>
  <si>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</si>
  <si>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</si>
  <si>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</si>
  <si>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</si>
  <si>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</si>
  <si>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</si>
  <si>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</si>
  <si>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</si>
  <si>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</si>
  <si>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</si>
  <si>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</si>
  <si>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</si>
  <si>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</si>
  <si>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</si>
  <si>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</si>
  <si>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</si>
  <si>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</si>
  <si>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</si>
  <si>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</si>
  <si>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</si>
  <si>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</si>
  <si>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</si>
  <si>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</si>
  <si>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</si>
  <si>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</si>
  <si>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</si>
  <si>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</si>
  <si>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</si>
  <si>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</si>
  <si>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</si>
  <si>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</si>
  <si>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</si>
  <si>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</si>
  <si>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</si>
  <si>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</si>
  <si>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</si>
  <si>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</si>
  <si>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</si>
  <si>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</si>
  <si>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</si>
  <si>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</si>
  <si>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</si>
  <si>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</si>
  <si>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</si>
  <si>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</si>
  <si>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</si>
  <si>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</si>
  <si>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</si>
  <si>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</si>
  <si>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</si>
  <si>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</si>
  <si>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</si>
  <si>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</si>
  <si>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</si>
  <si>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</si>
  <si>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</si>
  <si>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</si>
  <si>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</si>
  <si>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</si>
  <si>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</si>
  <si>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</si>
  <si>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</si>
  <si>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</si>
  <si>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</si>
  <si>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</si>
  <si>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</si>
  <si>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</si>
  <si>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</si>
  <si>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</si>
  <si>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</si>
  <si>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</si>
  <si>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</si>
  <si>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</si>
  <si>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</si>
  <si>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</si>
  <si>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</si>
  <si>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</si>
  <si>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</si>
  <si>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</si>
  <si>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</si>
  <si>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</si>
  <si>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</si>
  <si>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</si>
  <si>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</si>
  <si>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</si>
  <si>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</si>
  <si>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</si>
  <si>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</si>
  <si>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</si>
  <si>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</si>
  <si>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</si>
  <si>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</si>
  <si>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</si>
  <si>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</si>
  <si>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</si>
  <si>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</si>
  <si>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</si>
  <si>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</si>
  <si>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</si>
  <si>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</si>
  <si>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</si>
  <si>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</si>
  <si>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</si>
  <si>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</si>
  <si>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</si>
  <si>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</si>
  <si>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</si>
  <si>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</si>
  <si>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</si>
  <si>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</si>
  <si>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</si>
  <si>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</si>
  <si>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</si>
  <si>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</si>
  <si>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</si>
  <si>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</si>
  <si>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</si>
  <si>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</si>
  <si>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</si>
  <si>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</si>
  <si>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</si>
  <si>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</si>
  <si>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</si>
  <si>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</si>
  <si>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</si>
  <si>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</si>
  <si>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</si>
  <si>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</si>
  <si>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</si>
  <si>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</si>
  <si>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</si>
  <si>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</si>
  <si>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</si>
  <si>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</si>
  <si>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</si>
  <si>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</si>
  <si>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</si>
  <si>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</si>
  <si>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</si>
  <si>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</si>
  <si>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</si>
  <si>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</si>
  <si>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</si>
  <si>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</si>
  <si>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</si>
  <si>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</si>
  <si>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</si>
  <si>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</si>
  <si>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</si>
  <si>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</si>
  <si>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</si>
  <si>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</si>
  <si>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</si>
  <si>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</si>
  <si>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</si>
  <si>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</si>
  <si>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</si>
  <si>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</si>
  <si>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</si>
  <si>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</si>
  <si>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</si>
  <si>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</si>
  <si>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</si>
  <si>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</si>
  <si>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</si>
  <si>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</si>
  <si>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</si>
  <si>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</si>
  <si>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</si>
  <si>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</si>
  <si>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</si>
  <si>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</si>
  <si>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</si>
  <si>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</si>
  <si>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</si>
  <si>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</si>
  <si>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</si>
  <si>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</si>
  <si>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</si>
  <si>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</si>
  <si>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</si>
  <si>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</si>
  <si>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</si>
  <si>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</si>
  <si>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</si>
  <si>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</si>
  <si>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</si>
  <si>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</si>
  <si>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</si>
  <si>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</si>
  <si>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</si>
  <si>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</si>
  <si>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</si>
  <si>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</si>
  <si>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</si>
  <si>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</si>
  <si>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</si>
  <si>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</si>
  <si>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</si>
  <si>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</si>
  <si>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</si>
  <si>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</si>
  <si>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</si>
  <si>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</si>
  <si>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</si>
  <si>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</si>
  <si>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</si>
  <si>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</si>
  <si>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</si>
  <si>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</si>
  <si>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</si>
  <si>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</si>
  <si>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</si>
  <si>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</si>
  <si>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</si>
  <si>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</si>
  <si>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</si>
  <si>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</si>
  <si>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</si>
  <si>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</si>
  <si>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</si>
  <si>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</si>
  <si>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</si>
  <si>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</si>
  <si>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</si>
  <si>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</si>
  <si>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</si>
  <si>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</si>
  <si>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</si>
  <si>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</si>
  <si>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</si>
  <si>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</si>
  <si>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</si>
  <si>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</si>
  <si>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</si>
  <si>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</si>
  <si>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</si>
  <si>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</si>
  <si>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</si>
  <si>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</si>
  <si>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</si>
  <si>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</si>
  <si>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</si>
  <si>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</si>
  <si>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</si>
  <si>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</si>
  <si>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</si>
  <si>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</si>
  <si>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</si>
  <si>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</si>
  <si>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</si>
  <si>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</si>
  <si>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</si>
  <si>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</si>
  <si>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</si>
  <si>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</si>
  <si>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</si>
  <si>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</si>
  <si>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</si>
  <si>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</si>
  <si>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</si>
  <si>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</si>
  <si>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</si>
  <si>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</si>
  <si>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</si>
  <si>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</si>
  <si>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</si>
  <si>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</si>
  <si>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</si>
  <si>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</si>
  <si>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</si>
  <si>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</si>
  <si>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</si>
  <si>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</si>
  <si>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</si>
  <si>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</si>
  <si>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</si>
  <si>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</si>
  <si>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</si>
  <si>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</si>
  <si>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</si>
  <si>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</si>
  <si>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</si>
  <si>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</si>
  <si>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</si>
  <si>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</si>
  <si>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</si>
  <si>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</si>
  <si>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</si>
  <si>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</si>
  <si>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</si>
  <si>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</si>
  <si>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</si>
  <si>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</si>
  <si>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</si>
  <si>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</si>
  <si>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</si>
  <si>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</si>
  <si>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</si>
  <si>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</si>
  <si>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</si>
  <si>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</si>
  <si>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</si>
  <si>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</si>
  <si>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</si>
  <si>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</si>
  <si>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</si>
  <si>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</si>
  <si>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</si>
  <si>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</si>
  <si>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</si>
  <si>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</si>
  <si>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</si>
  <si>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</si>
  <si>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</si>
  <si>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</si>
  <si>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</si>
  <si>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</si>
  <si>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</si>
  <si>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</si>
  <si>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</si>
  <si>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</si>
  <si>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</si>
  <si>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</si>
  <si>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</si>
  <si>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</si>
  <si>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</si>
  <si>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</si>
  <si>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</si>
  <si>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</si>
  <si>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</si>
  <si>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</si>
  <si>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</si>
  <si>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</si>
  <si>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</si>
  <si>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</si>
  <si>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</si>
  <si>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</si>
  <si>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</si>
  <si>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</si>
  <si>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</si>
  <si>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</si>
  <si>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</si>
  <si>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</si>
  <si>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</si>
  <si>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</si>
  <si>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</si>
  <si>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</si>
  <si>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</si>
  <si>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</si>
  <si>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</si>
  <si>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</si>
  <si>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</si>
  <si>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</si>
  <si>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</si>
  <si>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</si>
  <si>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</si>
  <si>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</si>
  <si>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</si>
  <si>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</si>
  <si>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</si>
  <si>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</si>
  <si>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</si>
  <si>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</si>
  <si>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</si>
  <si>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</si>
  <si>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</si>
  <si>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</si>
  <si>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</si>
  <si>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</si>
  <si>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</si>
  <si>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</si>
  <si>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</si>
  <si>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</si>
  <si>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</si>
  <si>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</si>
  <si>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</si>
  <si>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</si>
  <si>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</si>
  <si>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</si>
  <si>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</si>
  <si>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</si>
  <si>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</si>
  <si>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</si>
  <si>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</si>
  <si>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</si>
  <si>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</si>
  <si>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</si>
  <si>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</si>
  <si>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</si>
  <si>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</si>
  <si>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</si>
  <si>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</si>
  <si>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</si>
  <si>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</si>
  <si>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</si>
  <si>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</si>
  <si>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</si>
  <si>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</si>
  <si>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</si>
  <si>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</si>
  <si>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</si>
  <si>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</si>
  <si>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</si>
  <si>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</si>
  <si>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</si>
  <si>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</si>
  <si>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</si>
  <si>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</si>
  <si>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</si>
  <si>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</si>
  <si>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</si>
  <si>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</si>
  <si>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</si>
  <si>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</si>
  <si>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</si>
  <si>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</si>
  <si>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</si>
  <si>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</si>
  <si>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</si>
  <si>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</si>
  <si>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</si>
  <si>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</si>
  <si>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</si>
  <si>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</si>
  <si>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</si>
  <si>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</si>
  <si>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</si>
  <si>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</si>
  <si>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</si>
  <si>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</si>
  <si>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</si>
  <si>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</si>
  <si>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</si>
  <si>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</si>
  <si>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</si>
  <si>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</si>
  <si>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</si>
  <si>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</si>
  <si>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</si>
  <si>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</si>
  <si>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</si>
  <si>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</si>
  <si>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</si>
  <si>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</si>
  <si>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</si>
  <si>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</si>
  <si>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</si>
  <si>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</si>
  <si>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</si>
  <si>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</si>
  <si>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</si>
  <si>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</si>
  <si>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</si>
  <si>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</si>
  <si>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</si>
  <si>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</si>
  <si>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</si>
  <si>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</si>
  <si>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</si>
  <si>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</si>
  <si>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</si>
  <si>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</si>
  <si>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</si>
  <si>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</si>
  <si>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</si>
  <si>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</si>
  <si>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</si>
  <si>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</si>
  <si>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</si>
  <si>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</si>
  <si>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</si>
  <si>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</si>
  <si>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</si>
  <si>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</si>
  <si>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</si>
  <si>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</si>
  <si>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</si>
  <si>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</si>
  <si>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</si>
  <si>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</si>
  <si>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</si>
  <si>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</si>
  <si>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</si>
  <si>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</si>
  <si>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</si>
  <si>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</si>
  <si>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</si>
  <si>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</si>
  <si>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</si>
  <si>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</si>
  <si>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</si>
  <si>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</si>
  <si>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</si>
  <si>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</si>
  <si>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</si>
  <si>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</si>
  <si>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</si>
  <si>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</si>
  <si>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</si>
  <si>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</si>
  <si>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</si>
  <si>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</si>
  <si>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</si>
  <si>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</si>
  <si>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</si>
  <si>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</si>
  <si>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</si>
  <si>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</si>
  <si>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</si>
  <si>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</si>
  <si>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</si>
  <si>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</si>
  <si>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</si>
  <si>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</si>
  <si>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</si>
  <si>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</si>
  <si>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</si>
  <si>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</si>
  <si>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</si>
  <si>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</si>
  <si>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</si>
  <si>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</si>
  <si>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</si>
  <si>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</si>
  <si>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</si>
  <si>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</si>
  <si>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</si>
  <si>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</si>
  <si>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</si>
  <si>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</si>
  <si>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</si>
  <si>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</si>
  <si>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</si>
  <si>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</si>
  <si>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</si>
  <si>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</si>
  <si>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</si>
  <si>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</si>
  <si>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</si>
  <si>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</si>
  <si>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</si>
  <si>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</si>
  <si>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</si>
  <si>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</si>
  <si>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</si>
  <si>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</si>
  <si>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</si>
  <si>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</si>
  <si>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</si>
  <si>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</si>
  <si>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</si>
  <si>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</si>
  <si>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</si>
  <si>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</si>
  <si>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</si>
  <si>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</si>
  <si>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</si>
  <si>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</si>
  <si>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</si>
  <si>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</si>
  <si>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</si>
  <si>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</si>
  <si>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</si>
  <si>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</si>
  <si>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</si>
  <si>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</si>
  <si>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</si>
  <si>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</si>
  <si>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</si>
  <si>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</si>
  <si>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</si>
  <si>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</si>
  <si>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</si>
  <si>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</si>
  <si>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</si>
  <si>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</si>
  <si>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</si>
  <si>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</si>
  <si>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</si>
  <si>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</si>
  <si>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</si>
  <si>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</si>
  <si>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</si>
  <si>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</si>
  <si>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</si>
  <si>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</si>
  <si>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</si>
  <si>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</si>
  <si>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</si>
  <si>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</si>
  <si>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</si>
  <si>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</si>
  <si>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</si>
  <si>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</si>
  <si>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</si>
  <si>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</si>
  <si>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</si>
  <si>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</si>
  <si>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</si>
  <si>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</si>
  <si>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</si>
  <si>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</si>
  <si>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</si>
  <si>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</si>
  <si>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</si>
  <si>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</si>
  <si>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</si>
  <si>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</si>
  <si>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</si>
  <si>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</si>
  <si>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</si>
  <si>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</si>
  <si>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</si>
  <si>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</si>
  <si>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</si>
  <si>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</si>
  <si>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</si>
  <si>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</si>
  <si>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</si>
  <si>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</si>
  <si>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</si>
  <si>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</si>
  <si>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</si>
  <si>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</si>
  <si>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</si>
  <si>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</si>
  <si>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</si>
  <si>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</si>
  <si>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</si>
  <si>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</si>
  <si>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</si>
  <si>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</si>
  <si>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</si>
  <si>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</si>
  <si>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</si>
  <si>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</si>
  <si>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</si>
  <si>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</si>
  <si>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</si>
  <si>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</si>
  <si>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</si>
  <si>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</si>
  <si>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</si>
  <si>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</si>
  <si>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</si>
  <si>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</si>
  <si>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</si>
  <si>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</si>
  <si>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</si>
  <si>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</si>
  <si>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</si>
  <si>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</si>
  <si>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</si>
  <si>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</si>
  <si>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</si>
  <si>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</si>
  <si>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</si>
  <si>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</si>
  <si>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</si>
  <si>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</si>
  <si>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</si>
  <si>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</si>
  <si>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</si>
  <si>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</si>
  <si>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</si>
  <si>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</si>
  <si>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</si>
  <si>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</si>
  <si>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</si>
  <si>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</si>
  <si>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</si>
  <si>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</si>
  <si>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</si>
  <si>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</si>
  <si>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</si>
  <si>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</si>
  <si>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</si>
  <si>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</si>
  <si>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</si>
  <si>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</si>
  <si>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</si>
  <si>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</si>
  <si>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</si>
  <si>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</si>
  <si>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</si>
  <si>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</si>
  <si>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</si>
  <si>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</si>
  <si>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</si>
  <si>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</si>
  <si>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</si>
  <si>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</si>
  <si>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</si>
  <si>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</si>
  <si>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</si>
  <si>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</si>
  <si>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</si>
  <si>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</si>
  <si>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</si>
  <si>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</si>
  <si>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</si>
  <si>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</si>
  <si>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</si>
  <si>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</si>
  <si>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</si>
  <si>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</si>
  <si>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</si>
  <si>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</si>
  <si>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</si>
  <si>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</si>
  <si>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</si>
  <si>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</si>
  <si>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</si>
  <si>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</si>
  <si>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</si>
  <si>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</si>
  <si>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</si>
  <si>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</si>
  <si>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</si>
  <si>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</si>
  <si>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</si>
  <si>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</si>
  <si>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</si>
  <si>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</si>
  <si>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</si>
  <si>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</si>
  <si>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</si>
  <si>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</si>
  <si>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</si>
  <si>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</si>
  <si>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</si>
  <si>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</si>
  <si>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</si>
  <si>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</si>
  <si>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</si>
  <si>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</si>
  <si>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</si>
  <si>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</si>
  <si>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</si>
  <si>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</si>
  <si>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</si>
  <si>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</si>
  <si>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</si>
  <si>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</si>
  <si>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</si>
  <si>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</si>
  <si>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</si>
  <si>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</si>
  <si>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</si>
  <si>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</si>
  <si>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</si>
  <si>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</si>
  <si>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</si>
  <si>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</si>
  <si>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</si>
  <si>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</si>
  <si>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</si>
  <si>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</si>
  <si>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</si>
  <si>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</si>
  <si>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</si>
  <si>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</si>
  <si>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</si>
  <si>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</si>
  <si>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</si>
  <si>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</si>
  <si>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</si>
  <si>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</si>
  <si>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</si>
  <si>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</si>
  <si>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</si>
  <si>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</si>
  <si>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</si>
  <si>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</si>
  <si>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</si>
  <si>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</si>
  <si>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</si>
  <si>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</si>
  <si>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</si>
  <si>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</si>
  <si>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</si>
  <si>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</si>
  <si>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</si>
  <si>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</si>
  <si>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</si>
  <si>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</si>
  <si>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</si>
  <si>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</si>
  <si>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</si>
  <si>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</si>
  <si>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</si>
  <si>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</si>
  <si>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</si>
  <si>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</si>
  <si>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</si>
  <si>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</si>
  <si>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</si>
  <si>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</si>
  <si>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</si>
  <si>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</si>
  <si>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</si>
  <si>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</si>
  <si>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</si>
  <si>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</si>
  <si>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</si>
  <si>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</si>
  <si>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</si>
  <si>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</si>
  <si>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</si>
  <si>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</si>
  <si>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</si>
  <si>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</si>
  <si>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</si>
  <si>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</si>
  <si>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</si>
  <si>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</si>
  <si>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</si>
  <si>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</si>
  <si>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</si>
  <si>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</si>
  <si>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</si>
  <si>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</si>
  <si>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</si>
  <si>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</si>
  <si>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</si>
  <si>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</si>
  <si>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</si>
  <si>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</si>
  <si>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</si>
  <si>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</si>
  <si>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</si>
  <si>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</si>
  <si>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</si>
  <si>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</si>
  <si>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</si>
  <si>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</si>
  <si>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</si>
  <si>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</si>
  <si>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</si>
  <si>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</si>
  <si>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</si>
  <si>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</si>
  <si>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</si>
  <si>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</si>
  <si>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</si>
  <si>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</si>
  <si>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</si>
  <si>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</si>
  <si>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</si>
  <si>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</si>
  <si>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</si>
  <si>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</si>
  <si>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</si>
  <si>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</si>
  <si>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</si>
  <si>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</si>
  <si>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</si>
  <si>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</si>
  <si>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</si>
  <si>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</si>
  <si>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</si>
  <si>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</si>
  <si>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</si>
  <si>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</si>
  <si>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</si>
  <si>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</si>
  <si>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</si>
  <si>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</si>
  <si>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</si>
  <si>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</si>
  <si>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</si>
  <si>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</si>
  <si>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</si>
  <si>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</si>
  <si>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</si>
  <si>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</si>
  <si>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</si>
  <si>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</si>
  <si>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</si>
  <si>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</si>
  <si>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</si>
  <si>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</si>
  <si>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</si>
  <si>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</si>
  <si>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</si>
  <si>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</si>
  <si>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</si>
  <si>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</si>
  <si>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</si>
  <si>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</si>
  <si>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</si>
  <si>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</si>
  <si>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</si>
  <si>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</si>
  <si>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</si>
  <si>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</si>
  <si>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</si>
  <si>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</si>
  <si>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</si>
  <si>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</si>
  <si>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</si>
  <si>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</si>
  <si>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</si>
  <si>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</si>
  <si>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</si>
  <si>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</si>
  <si>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</si>
  <si>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</si>
  <si>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</si>
  <si>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</si>
  <si>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</si>
  <si>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</si>
  <si>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</si>
  <si>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</si>
  <si>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</si>
  <si>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</si>
  <si>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</si>
  <si>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</si>
  <si>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</si>
  <si>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</si>
  <si>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</si>
  <si>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</si>
  <si>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</si>
  <si>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</si>
  <si>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</si>
  <si>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</si>
  <si>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</si>
  <si>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</si>
  <si>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</si>
  <si>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</si>
  <si>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</si>
  <si>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</si>
  <si>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</si>
  <si>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</si>
  <si>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</si>
  <si>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</si>
  <si>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</si>
  <si>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</si>
  <si>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</si>
  <si>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</si>
  <si>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</si>
  <si>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</si>
  <si>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</si>
  <si>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</si>
  <si>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</si>
  <si>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</si>
  <si>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</si>
  <si>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</si>
  <si>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</si>
  <si>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</si>
  <si>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</si>
  <si>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</si>
  <si>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</si>
  <si>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</si>
  <si>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</si>
  <si>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</si>
  <si>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</si>
  <si>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</si>
  <si>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</si>
  <si>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</si>
  <si>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</si>
  <si>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</si>
  <si>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</si>
  <si>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</si>
  <si>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</si>
  <si>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</si>
  <si>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</si>
  <si>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</si>
  <si>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</si>
  <si>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</si>
  <si>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</si>
  <si>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</si>
  <si>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</si>
  <si>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</si>
  <si>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</si>
  <si>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</si>
  <si>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</si>
  <si>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</si>
  <si>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</si>
  <si>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</si>
  <si>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</si>
  <si>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</si>
  <si>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</si>
  <si>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</si>
  <si>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</si>
  <si>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</si>
  <si>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</si>
  <si>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</si>
  <si>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</si>
  <si>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</si>
  <si>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</si>
  <si>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</si>
  <si>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</si>
  <si>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</si>
  <si>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</si>
  <si>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</si>
  <si>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</si>
  <si>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</si>
  <si>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</si>
  <si>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</si>
  <si>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</si>
  <si>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</si>
  <si>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</si>
  <si>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</si>
  <si>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</si>
  <si>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</si>
  <si>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</si>
  <si>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</si>
  <si>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</si>
  <si>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</si>
  <si>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</si>
  <si>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</si>
  <si>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</si>
  <si>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</si>
  <si>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</si>
  <si>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</si>
  <si>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</si>
  <si>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</si>
  <si>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</si>
  <si>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</si>
  <si>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</si>
  <si>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</si>
  <si>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</si>
  <si>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</si>
  <si>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</si>
  <si>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</si>
  <si>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</si>
  <si>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</si>
  <si>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</si>
  <si>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</si>
  <si>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</si>
  <si>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</si>
  <si>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</si>
  <si>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</si>
  <si>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</si>
  <si>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</si>
  <si>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</si>
  <si>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</si>
  <si>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</si>
  <si>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</si>
  <si>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</si>
  <si>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</si>
  <si>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</si>
  <si>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</si>
  <si>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</si>
  <si>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</si>
  <si>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</si>
  <si>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</si>
  <si>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</si>
  <si>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</si>
  <si>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</si>
  <si>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</si>
  <si>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</si>
  <si>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</si>
  <si>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</si>
  <si>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</si>
  <si>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</si>
  <si>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</si>
  <si>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</si>
  <si>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</si>
  <si>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</si>
  <si>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</si>
  <si>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</si>
  <si>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</si>
  <si>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</si>
  <si>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</si>
  <si>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</si>
  <si>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</si>
  <si>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</si>
  <si>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</si>
  <si>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</si>
  <si>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</si>
  <si>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</si>
  <si>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</si>
  <si>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</si>
  <si>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</si>
  <si>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</si>
  <si>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</si>
  <si>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</si>
  <si>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</si>
  <si>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</si>
  <si>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</si>
  <si>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</si>
  <si>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</si>
  <si>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</si>
  <si>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</si>
  <si>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</si>
  <si>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</si>
  <si>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</si>
  <si>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</si>
  <si>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</si>
  <si>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</si>
  <si>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</si>
  <si>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</si>
  <si>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</si>
  <si>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</si>
  <si>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</si>
  <si>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</si>
  <si>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</si>
  <si>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</si>
  <si>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</si>
  <si>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</si>
  <si>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</si>
  <si>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</si>
  <si>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</si>
  <si>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</si>
  <si>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</si>
  <si>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</si>
  <si>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</si>
  <si>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</si>
  <si>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</si>
  <si>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</si>
  <si>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</si>
  <si>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</si>
  <si>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</si>
  <si>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</si>
  <si>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</si>
  <si>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</si>
  <si>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</si>
  <si>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</si>
  <si>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</si>
  <si>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</si>
  <si>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</si>
  <si>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</si>
  <si>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</si>
  <si>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</si>
  <si>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</si>
  <si>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</si>
  <si>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</si>
  <si>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</si>
  <si>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</si>
  <si>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</si>
  <si>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</si>
  <si>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</si>
  <si>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</si>
  <si>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</si>
  <si>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</si>
  <si>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</si>
  <si>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</si>
  <si>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</si>
  <si>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</si>
  <si>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</si>
  <si>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</si>
  <si>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</si>
  <si>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</si>
  <si>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</si>
  <si>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</si>
  <si>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</si>
  <si>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</si>
  <si>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</si>
  <si>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</si>
  <si>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</si>
  <si>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</si>
  <si>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</si>
  <si>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</si>
  <si>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</si>
  <si>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</si>
  <si>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</si>
  <si>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</si>
  <si>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</si>
  <si>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</si>
  <si>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</si>
  <si>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</si>
  <si>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</si>
  <si>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</si>
  <si>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</si>
  <si>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</si>
  <si>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</si>
  <si>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</si>
  <si>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</si>
  <si>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</si>
  <si>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</si>
  <si>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</si>
  <si>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</si>
  <si>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</si>
  <si>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</si>
  <si>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</si>
  <si>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</si>
  <si>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</si>
  <si>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</si>
  <si>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</si>
  <si>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</si>
  <si>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</si>
  <si>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</si>
  <si>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</si>
  <si>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</si>
  <si>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</si>
  <si>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</si>
  <si>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</si>
  <si>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</si>
  <si>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</si>
  <si>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</si>
  <si>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</si>
  <si>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</si>
  <si>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</si>
  <si>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</si>
  <si>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</si>
  <si>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</si>
  <si>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</si>
  <si>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</si>
  <si>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</si>
  <si>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</si>
  <si>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</si>
  <si>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</si>
  <si>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</si>
  <si>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</si>
  <si>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</si>
  <si>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</si>
  <si>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</si>
  <si>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</si>
  <si>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</si>
  <si>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</si>
  <si>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</si>
  <si>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</si>
  <si>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</si>
  <si>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</si>
  <si>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</si>
  <si>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</si>
  <si>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</si>
  <si>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</si>
  <si>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</si>
  <si>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</si>
  <si>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</si>
  <si>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</si>
  <si>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</si>
  <si>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</si>
  <si>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</si>
  <si>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</si>
  <si>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</si>
  <si>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</si>
  <si>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</si>
  <si>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</si>
  <si>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</si>
  <si>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</si>
  <si>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</si>
  <si>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</si>
  <si>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</si>
  <si>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</si>
  <si>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</si>
  <si>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</si>
  <si>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</si>
  <si>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</si>
  <si>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</si>
  <si>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</si>
  <si>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</si>
  <si>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</si>
  <si>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</si>
  <si>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</si>
  <si>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</si>
  <si>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</si>
  <si>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</si>
  <si>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</si>
  <si>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</si>
  <si>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</si>
  <si>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</si>
  <si>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</si>
  <si>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</si>
  <si>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</si>
  <si>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</si>
  <si>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</si>
  <si>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</si>
  <si>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</si>
  <si>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</si>
  <si>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</si>
  <si>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</si>
  <si>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</si>
  <si>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</si>
  <si>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</si>
  <si>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</si>
  <si>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</si>
  <si>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</si>
  <si>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</si>
  <si>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</si>
  <si>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</si>
  <si>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</si>
  <si>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</si>
  <si>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</si>
  <si>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</si>
  <si>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</si>
  <si>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</si>
  <si>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</si>
  <si>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</si>
  <si>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</si>
  <si>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</si>
  <si>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</si>
  <si>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</si>
  <si>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</si>
  <si>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</si>
  <si>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</si>
  <si>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</si>
  <si>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</si>
  <si>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</si>
  <si>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</si>
  <si>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</si>
  <si>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</si>
  <si>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</si>
  <si>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</si>
  <si>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</si>
  <si>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</si>
  <si>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</si>
  <si>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</si>
  <si>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</si>
  <si>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</si>
  <si>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</si>
  <si>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</si>
  <si>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</si>
  <si>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</si>
  <si>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</si>
  <si>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</si>
  <si>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</si>
  <si>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</si>
  <si>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</si>
  <si>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</si>
  <si>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</si>
  <si>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</si>
  <si>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</si>
  <si>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</si>
  <si>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</si>
  <si>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</si>
  <si>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</si>
  <si>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</si>
  <si>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</si>
  <si>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</si>
  <si>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</si>
  <si>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</si>
  <si>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</si>
  <si>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</si>
  <si>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</si>
  <si>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</si>
  <si>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</si>
  <si>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</si>
  <si>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</si>
  <si>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</si>
  <si>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</si>
  <si>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</si>
  <si>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</si>
  <si>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</si>
  <si>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</si>
  <si>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</si>
  <si>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</si>
  <si>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</si>
  <si>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</si>
  <si>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</si>
  <si>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</si>
  <si>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</si>
  <si>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</si>
  <si>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</si>
  <si>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</si>
  <si>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</si>
  <si>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</si>
  <si>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</si>
  <si>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</si>
  <si>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</si>
  <si>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</si>
  <si>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</si>
  <si>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</si>
  <si>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</si>
  <si>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</si>
  <si>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</si>
  <si>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</si>
  <si>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</si>
  <si>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</si>
  <si>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</si>
  <si>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</si>
  <si>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</si>
  <si>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</si>
  <si>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</si>
  <si>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</si>
  <si>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</si>
  <si>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</si>
  <si>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</si>
  <si>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</si>
  <si>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</si>
  <si>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</si>
  <si>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</si>
  <si>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</si>
  <si>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</si>
  <si>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</si>
  <si>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</si>
  <si>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</si>
  <si>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</si>
  <si>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</si>
  <si>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</si>
  <si>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</si>
  <si>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</si>
  <si>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</si>
  <si>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</si>
  <si>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</si>
  <si>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</si>
  <si>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</si>
  <si>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</si>
  <si>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</si>
  <si>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</si>
  <si>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</si>
  <si>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</si>
  <si>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</si>
  <si>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</si>
  <si>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</si>
  <si>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</si>
  <si>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</si>
  <si>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</si>
  <si>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</si>
  <si>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</si>
  <si>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</si>
  <si>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</si>
  <si>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</si>
  <si>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</si>
  <si>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</si>
  <si>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</si>
  <si>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</si>
  <si>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</si>
  <si>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</si>
  <si>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</si>
  <si>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</si>
  <si>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</si>
  <si>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</si>
  <si>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</si>
  <si>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</si>
  <si>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</si>
  <si>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</si>
  <si>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</si>
  <si>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</si>
  <si>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</si>
  <si>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</si>
  <si>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</si>
  <si>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</si>
  <si>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</si>
  <si>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</si>
  <si>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</si>
  <si>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</si>
  <si>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</si>
  <si>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</si>
  <si>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</si>
  <si>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</si>
  <si>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</si>
  <si>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</si>
  <si>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</si>
  <si>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</si>
  <si>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</si>
  <si>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</si>
  <si>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</si>
  <si>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</si>
  <si>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</si>
  <si>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</si>
  <si>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</si>
  <si>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</si>
  <si>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</si>
  <si>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</si>
  <si>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</si>
  <si>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</si>
  <si>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</si>
  <si>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</si>
  <si>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</si>
  <si>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</si>
  <si>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</si>
  <si>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</si>
  <si>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</si>
  <si>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</si>
  <si>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</si>
  <si>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</si>
  <si>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</si>
  <si>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</si>
  <si>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</si>
  <si>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</si>
  <si>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</si>
  <si>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</si>
  <si>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</si>
  <si>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</si>
  <si>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</si>
  <si>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</si>
  <si>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</si>
  <si>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</si>
  <si>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</si>
  <si>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</si>
  <si>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</si>
  <si>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</si>
  <si>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</si>
  <si>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</si>
  <si>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</si>
  <si>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</si>
  <si>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</si>
  <si>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</si>
  <si>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</si>
  <si>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</si>
  <si>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</si>
  <si>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</si>
  <si>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</si>
  <si>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</si>
  <si>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</si>
  <si>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</si>
  <si>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</si>
  <si>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</si>
  <si>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</si>
  <si>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</si>
  <si>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</si>
  <si>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</si>
  <si>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</si>
  <si>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</si>
  <si>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</si>
  <si>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</si>
  <si>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</si>
  <si>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</si>
  <si>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</si>
  <si>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</si>
  <si>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</si>
  <si>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</si>
  <si>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</si>
  <si>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</si>
  <si>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</si>
  <si>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</si>
  <si>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</si>
  <si>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</si>
  <si>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</si>
  <si>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</si>
  <si>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</si>
  <si>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</si>
  <si>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</si>
  <si>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</si>
  <si>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</si>
  <si>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</si>
  <si>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</si>
  <si>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</si>
  <si>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</si>
  <si>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</si>
  <si>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</si>
  <si>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</si>
  <si>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</si>
  <si>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</si>
  <si>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</si>
  <si>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</si>
  <si>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</si>
  <si>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</si>
  <si>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</si>
  <si>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</si>
  <si>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</si>
  <si>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</si>
  <si>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</si>
  <si>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</si>
  <si>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</si>
  <si>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</si>
  <si>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</si>
  <si>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</si>
  <si>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</si>
  <si>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</si>
  <si>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</si>
  <si>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</si>
  <si>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</si>
  <si>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</si>
  <si>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</si>
  <si>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</si>
  <si>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</si>
  <si>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</si>
  <si>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</si>
  <si>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</si>
  <si>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</si>
  <si>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</si>
  <si>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</si>
  <si>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</si>
  <si>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</si>
  <si>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</si>
  <si>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</si>
  <si>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</si>
  <si>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</si>
  <si>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</si>
  <si>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</si>
  <si>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</si>
  <si>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</si>
  <si>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</si>
  <si>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</si>
  <si>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</si>
  <si>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</si>
  <si>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</si>
  <si>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</si>
  <si>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</si>
  <si>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</si>
  <si>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</si>
  <si>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</si>
  <si>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</si>
  <si>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</si>
  <si>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</si>
  <si>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</si>
  <si>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</si>
  <si>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</si>
  <si>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</si>
  <si>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</si>
  <si>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</si>
  <si>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</si>
  <si>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</si>
  <si>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</si>
  <si>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</si>
  <si>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</si>
  <si>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</si>
  <si>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</si>
  <si>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</si>
  <si>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</si>
  <si>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</si>
  <si>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</si>
  <si>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</si>
  <si>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</si>
  <si>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</si>
  <si>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</si>
  <si>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</si>
  <si>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</si>
  <si>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</si>
  <si>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</si>
  <si>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</si>
  <si>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</si>
  <si>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</si>
  <si>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</si>
  <si>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</si>
  <si>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</si>
  <si>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</si>
  <si>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</si>
  <si>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</si>
  <si>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</si>
  <si>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</si>
  <si>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</si>
  <si>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</si>
  <si>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</si>
  <si>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</si>
  <si>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</si>
  <si>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</si>
  <si>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</si>
  <si>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</si>
  <si>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</si>
  <si>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</si>
  <si>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</si>
  <si>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</si>
  <si>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</si>
  <si>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</si>
  <si>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</si>
  <si>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</si>
  <si>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</si>
  <si>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</si>
  <si>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</si>
  <si>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</si>
  <si>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</si>
  <si>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</si>
  <si>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</si>
  <si>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</si>
  <si>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</si>
  <si>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</si>
  <si>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</si>
  <si>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</si>
  <si>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</si>
  <si>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</si>
  <si>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</si>
  <si>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</si>
  <si>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</si>
  <si>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</si>
  <si>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</si>
  <si>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</si>
  <si>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</si>
  <si>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</si>
  <si>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</si>
  <si>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</si>
  <si>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</si>
  <si>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</si>
  <si>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</si>
  <si>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</si>
  <si>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</si>
  <si>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</si>
  <si>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</si>
  <si>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</si>
  <si>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</si>
  <si>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</si>
  <si>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</si>
  <si>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</si>
  <si>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</si>
  <si>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</si>
  <si>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</si>
  <si>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</si>
  <si>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</si>
  <si>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</si>
  <si>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</si>
  <si>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</si>
  <si>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</si>
  <si>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</si>
  <si>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</si>
  <si>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</si>
  <si>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</si>
  <si>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</si>
  <si>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</si>
  <si>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</si>
  <si>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</si>
  <si>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</si>
  <si>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</si>
  <si>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</si>
  <si>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</si>
  <si>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</si>
  <si>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</si>
  <si>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</si>
  <si>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</si>
  <si>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</si>
  <si>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</si>
  <si>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</si>
  <si>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</si>
  <si>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</si>
  <si>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</si>
  <si>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</si>
  <si>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</si>
  <si>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</si>
  <si>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</si>
  <si>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</si>
  <si>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</si>
  <si>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</si>
  <si>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</si>
  <si>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</si>
  <si>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</si>
  <si>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</si>
  <si>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</si>
  <si>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</si>
  <si>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</si>
  <si>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</si>
  <si>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</si>
  <si>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</si>
  <si>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</si>
  <si>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</si>
  <si>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</si>
  <si>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</si>
  <si>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</si>
  <si>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</si>
  <si>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</si>
  <si>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</si>
  <si>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</si>
  <si>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</si>
  <si>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</si>
  <si>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</si>
  <si>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</si>
  <si>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</si>
  <si>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</si>
  <si>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</si>
  <si>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</si>
  <si>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</si>
  <si>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</si>
  <si>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</si>
  <si>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</si>
  <si>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</si>
  <si>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</si>
  <si>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</si>
  <si>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</si>
  <si>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</si>
  <si>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</si>
  <si>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</si>
  <si>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</si>
  <si>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</si>
  <si>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</si>
  <si>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</si>
  <si>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</si>
  <si>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</si>
  <si>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</si>
  <si>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</si>
  <si>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</si>
  <si>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</si>
  <si>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</si>
  <si>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</si>
  <si>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</si>
  <si>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</si>
  <si>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</si>
  <si>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</si>
  <si>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</si>
  <si>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</si>
  <si>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</si>
  <si>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</si>
  <si>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</si>
  <si>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</si>
  <si>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</si>
  <si>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</si>
  <si>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</si>
  <si>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</si>
  <si>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</si>
  <si>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</si>
  <si>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</si>
  <si>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</si>
  <si>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</si>
  <si>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</si>
  <si>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</si>
  <si>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</si>
  <si>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</si>
  <si>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</si>
  <si>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</si>
  <si>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</si>
  <si>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</si>
  <si>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</si>
  <si>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</si>
  <si>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</si>
  <si>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</si>
  <si>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</si>
  <si>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</si>
  <si>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</si>
  <si>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</si>
  <si>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</si>
  <si>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</si>
  <si>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</si>
  <si>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</si>
  <si>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</si>
  <si>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</si>
  <si>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</si>
  <si>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</si>
  <si>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</si>
  <si>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</si>
  <si>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</si>
  <si>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</si>
  <si>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</si>
  <si>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</si>
  <si>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</si>
  <si>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</si>
  <si>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</si>
  <si>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</si>
  <si>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</si>
  <si>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</si>
  <si>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</si>
  <si>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</si>
  <si>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</si>
  <si>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</si>
  <si>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</si>
  <si>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</si>
  <si>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</si>
  <si>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</si>
  <si>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</si>
  <si>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</si>
  <si>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</si>
  <si>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</si>
  <si>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</si>
  <si>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</si>
  <si>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</si>
  <si>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</si>
  <si>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</si>
  <si>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</si>
  <si>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</si>
  <si>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</si>
  <si>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</si>
  <si>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</si>
  <si>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</si>
  <si>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</si>
  <si>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</si>
  <si>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</si>
  <si>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</si>
  <si>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</si>
  <si>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</si>
  <si>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</si>
  <si>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</si>
  <si>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</si>
  <si>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</si>
  <si>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</si>
  <si>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</si>
  <si>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</si>
  <si>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</si>
  <si>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</si>
  <si>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</si>
  <si>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</si>
  <si>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</si>
  <si>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</si>
  <si>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</si>
  <si>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</si>
  <si>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</si>
  <si>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</si>
  <si>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</si>
  <si>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</si>
  <si>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</si>
  <si>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</si>
  <si>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</si>
  <si>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</si>
  <si>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</si>
  <si>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</si>
  <si>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</si>
  <si>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</si>
  <si>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</si>
  <si>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</si>
  <si>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</si>
  <si>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</si>
  <si>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</si>
  <si>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</si>
  <si>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</si>
  <si>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</si>
  <si>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</si>
  <si>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</si>
  <si>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</si>
  <si>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</si>
  <si>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</si>
  <si>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</si>
  <si>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</si>
  <si>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</si>
  <si>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</si>
  <si>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</si>
  <si>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</si>
  <si>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</si>
  <si>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</si>
  <si>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</si>
  <si>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</si>
  <si>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</si>
  <si>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</si>
  <si>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</si>
  <si>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</si>
  <si>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</si>
  <si>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</si>
  <si>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</si>
  <si>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</si>
  <si>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</si>
  <si>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</si>
  <si>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</si>
  <si>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</si>
  <si>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</si>
  <si>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</si>
  <si>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</si>
  <si>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</si>
  <si>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</si>
  <si>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</si>
  <si>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</si>
  <si>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</si>
  <si>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</si>
  <si>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</si>
  <si>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</si>
  <si>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</si>
  <si>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</si>
  <si>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</si>
  <si>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</si>
  <si>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</si>
  <si>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</si>
  <si>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</si>
  <si>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</si>
  <si>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</si>
  <si>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</si>
  <si>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</si>
  <si>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</si>
  <si>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</si>
  <si>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</si>
  <si>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</si>
  <si>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</si>
  <si>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</si>
  <si>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</si>
  <si>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</si>
  <si>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</si>
  <si>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</si>
  <si>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</si>
  <si>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</si>
  <si>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</si>
  <si>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</si>
  <si>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</si>
  <si>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</si>
  <si>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</si>
  <si>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</si>
  <si>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</si>
  <si>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</si>
  <si>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</si>
  <si>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</si>
  <si>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</si>
  <si>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</si>
  <si>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</si>
  <si>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</si>
  <si>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</si>
  <si>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</si>
  <si>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</si>
  <si>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</si>
  <si>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</si>
  <si>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</si>
  <si>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</si>
  <si>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</si>
  <si>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</si>
  <si>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</si>
  <si>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</si>
  <si>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</si>
  <si>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</si>
  <si>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</si>
  <si>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</si>
  <si>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</si>
  <si>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</si>
  <si>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</si>
  <si>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</si>
  <si>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</si>
  <si>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</si>
  <si>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</si>
  <si>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</si>
  <si>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</si>
  <si>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</si>
  <si>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</si>
  <si>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</si>
  <si>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</si>
  <si>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</si>
  <si>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</si>
  <si>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</si>
  <si>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</si>
  <si>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</si>
  <si>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</si>
  <si>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</si>
  <si>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</si>
  <si>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</si>
  <si>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</si>
  <si>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</si>
  <si>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</si>
  <si>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</si>
  <si>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</si>
  <si>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</si>
  <si>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</si>
  <si>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</si>
  <si>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</si>
  <si>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</si>
  <si>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</si>
  <si>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</si>
  <si>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</si>
  <si>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</si>
  <si>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</si>
  <si>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</si>
  <si>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</si>
  <si>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</si>
  <si>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</si>
  <si>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</si>
  <si>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</si>
  <si>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</si>
  <si>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</si>
  <si>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</si>
  <si>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</si>
  <si>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</si>
  <si>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</si>
  <si>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</si>
  <si>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</si>
  <si>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</si>
  <si>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</si>
  <si>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</si>
  <si>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</si>
  <si>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</si>
  <si>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</si>
  <si>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</si>
  <si>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</si>
  <si>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</si>
  <si>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</si>
  <si>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</si>
  <si>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</si>
  <si>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</si>
  <si>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</si>
  <si>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</si>
  <si>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</si>
  <si>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</si>
  <si>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</si>
  <si>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</si>
  <si>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</si>
  <si>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</si>
  <si>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</si>
  <si>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</si>
  <si>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</si>
  <si>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</si>
  <si>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</si>
  <si>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</si>
  <si>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</si>
  <si>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</si>
  <si>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</si>
  <si>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</si>
  <si>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</si>
  <si>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</si>
  <si>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</si>
  <si>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</si>
  <si>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</si>
  <si>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</si>
  <si>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</si>
  <si>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</si>
  <si>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</si>
  <si>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</si>
  <si>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</si>
  <si>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</si>
  <si>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</si>
  <si>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</si>
  <si>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</si>
  <si>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</si>
  <si>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</si>
  <si>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</si>
  <si>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</si>
  <si>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</si>
  <si>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</si>
  <si>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</si>
  <si>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</si>
  <si>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</si>
  <si>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</si>
  <si>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</si>
  <si>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</si>
  <si>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</si>
  <si>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</si>
  <si>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</si>
  <si>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</si>
  <si>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</si>
  <si>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</si>
  <si>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</si>
  <si>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</si>
  <si>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</si>
  <si>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</si>
  <si>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</si>
  <si>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</si>
  <si>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</si>
  <si>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</si>
  <si>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</si>
  <si>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</si>
  <si>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</si>
  <si>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</si>
  <si>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</si>
  <si>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</si>
  <si>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</si>
  <si>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</si>
  <si>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</si>
  <si>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</si>
  <si>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</si>
  <si>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</si>
  <si>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</si>
  <si>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</si>
  <si>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</si>
  <si>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</si>
  <si>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</si>
  <si>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</si>
  <si>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</si>
  <si>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</si>
  <si>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</si>
  <si>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</si>
  <si>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</si>
  <si>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</si>
  <si>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</si>
  <si>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</si>
  <si>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</si>
  <si>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</si>
  <si>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</si>
  <si>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</si>
  <si>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</si>
  <si>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</si>
  <si>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</si>
  <si>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</si>
  <si>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</si>
  <si>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</si>
  <si>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</si>
  <si>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</si>
  <si>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</si>
  <si>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</si>
  <si>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</si>
  <si>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</si>
  <si>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</si>
  <si>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</si>
  <si>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</si>
  <si>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</si>
  <si>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</si>
  <si>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</si>
  <si>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</si>
  <si>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</si>
  <si>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</si>
  <si>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</si>
  <si>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</si>
  <si>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</si>
  <si>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</si>
  <si>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</si>
  <si>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</si>
  <si>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</si>
  <si>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</si>
  <si>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</si>
  <si>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</si>
  <si>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</si>
  <si>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</si>
  <si>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</si>
  <si>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</si>
  <si>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</si>
  <si>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</si>
  <si>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</si>
  <si>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</si>
  <si>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</si>
  <si>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</si>
  <si>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</si>
  <si>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</si>
  <si>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</si>
  <si>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</si>
  <si>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</si>
  <si>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</si>
  <si>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</si>
  <si>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</si>
  <si>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</si>
  <si>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</si>
  <si>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</si>
  <si>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</si>
  <si>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</si>
  <si>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</si>
  <si>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</si>
  <si>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</si>
  <si>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</si>
  <si>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</si>
  <si>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</si>
  <si>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</si>
  <si>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</si>
  <si>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</si>
  <si>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</si>
  <si>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</si>
  <si>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</si>
  <si>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</si>
  <si>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</si>
  <si>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</si>
  <si>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</si>
  <si>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</si>
  <si>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</si>
  <si>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</si>
  <si>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</si>
  <si>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</si>
  <si>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</si>
  <si>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</si>
  <si>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</si>
  <si>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</si>
  <si>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</si>
  <si>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</si>
  <si>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</si>
  <si>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</si>
  <si>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</si>
  <si>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</si>
  <si>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</si>
  <si>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</si>
  <si>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</si>
  <si>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</si>
  <si>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</si>
  <si>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</si>
  <si>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</si>
  <si>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</si>
  <si>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</si>
  <si>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</si>
  <si>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</si>
  <si>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</si>
  <si>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</si>
  <si>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</si>
  <si>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</si>
  <si>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</si>
  <si>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</si>
  <si>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</si>
  <si>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</si>
  <si>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</si>
  <si>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</si>
  <si>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</si>
  <si>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</si>
  <si>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</si>
  <si>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</si>
  <si>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</si>
  <si>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</si>
  <si>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</si>
  <si>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</si>
  <si>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</si>
  <si>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</si>
  <si>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</si>
  <si>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</si>
  <si>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</si>
  <si>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</si>
  <si>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</si>
  <si>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</si>
  <si>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</si>
  <si>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</si>
  <si>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</si>
  <si>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</si>
  <si>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</si>
  <si>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</si>
  <si>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</si>
  <si>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</si>
  <si>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</si>
  <si>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</si>
  <si>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</si>
  <si>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</si>
  <si>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</si>
  <si>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</si>
  <si>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</si>
  <si>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</si>
  <si>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</si>
  <si>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</si>
  <si>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</si>
  <si>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</si>
  <si>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</si>
  <si>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</si>
  <si>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</si>
  <si>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</si>
  <si>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</si>
  <si>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</si>
  <si>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</si>
  <si>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</si>
  <si>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</si>
  <si>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</si>
  <si>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</si>
  <si>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</si>
  <si>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</si>
  <si>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</si>
  <si>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</si>
  <si>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</si>
  <si>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</si>
  <si>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</si>
  <si>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</si>
  <si>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</si>
  <si>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</si>
  <si>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</si>
  <si>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</si>
  <si>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</si>
  <si>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</si>
  <si>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</si>
  <si>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</si>
  <si>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</si>
  <si>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</si>
  <si>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</si>
  <si>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</si>
  <si>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</si>
  <si>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</si>
  <si>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</si>
  <si>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</si>
  <si>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</si>
  <si>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</si>
  <si>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</si>
  <si>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</si>
  <si>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</si>
  <si>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</si>
  <si>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</si>
  <si>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</si>
  <si>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</si>
  <si>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</si>
  <si>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</si>
  <si>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</si>
  <si>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</si>
  <si>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</si>
  <si>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</si>
  <si>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</si>
  <si>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</si>
  <si>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</si>
  <si>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</si>
  <si>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</si>
  <si>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</si>
  <si>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</si>
  <si>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</si>
  <si>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</si>
  <si>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</si>
  <si>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</si>
  <si>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</si>
  <si>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</si>
  <si>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</si>
  <si>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</si>
  <si>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</si>
  <si>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</si>
  <si>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</si>
  <si>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</si>
  <si>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</si>
  <si>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</si>
  <si>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</si>
  <si>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</si>
  <si>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</si>
  <si>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</si>
  <si>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</si>
  <si>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</si>
  <si>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</si>
  <si>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</si>
  <si>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</si>
  <si>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</si>
  <si>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</si>
  <si>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</si>
  <si>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</si>
  <si>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</si>
  <si>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</si>
  <si>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</si>
  <si>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</si>
  <si>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</si>
  <si>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</si>
  <si>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</si>
  <si>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</si>
  <si>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</si>
  <si>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</si>
  <si>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</si>
  <si>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</si>
  <si>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</si>
  <si>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</si>
  <si>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</si>
  <si>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</si>
  <si>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</si>
  <si>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</si>
  <si>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</si>
  <si>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</si>
  <si>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</si>
  <si>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</si>
  <si>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</si>
  <si>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</si>
  <si>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</si>
  <si>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</si>
  <si>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</si>
  <si>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</si>
  <si>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</si>
  <si>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</si>
  <si>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</si>
  <si>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</si>
  <si>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</si>
  <si>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</si>
  <si>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</si>
  <si>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</si>
  <si>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</si>
  <si>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</si>
  <si>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</si>
  <si>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</si>
  <si>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</si>
  <si>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</si>
  <si>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</si>
  <si>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</si>
  <si>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</si>
  <si>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</si>
  <si>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</si>
  <si>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</si>
  <si>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</si>
  <si>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</si>
  <si>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</si>
  <si>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</si>
  <si>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</si>
  <si>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</si>
  <si>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</si>
  <si>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</si>
  <si>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</si>
  <si>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</si>
  <si>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</si>
  <si>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</si>
  <si>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</si>
  <si>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</si>
  <si>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</si>
  <si>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</si>
  <si>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</si>
  <si>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</si>
  <si>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</si>
  <si>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</si>
  <si>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</si>
  <si>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</si>
  <si>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</si>
  <si>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</si>
  <si>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</si>
  <si>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</si>
  <si>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</si>
  <si>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</si>
  <si>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</si>
  <si>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</si>
  <si>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</si>
  <si>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</si>
  <si>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</si>
  <si>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</si>
  <si>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</si>
  <si>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</si>
  <si>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</si>
  <si>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</si>
  <si>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</si>
  <si>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</si>
  <si>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</si>
  <si>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</si>
  <si>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</si>
  <si>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</si>
  <si>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</si>
  <si>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</si>
  <si>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</si>
  <si>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</si>
  <si>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</si>
  <si>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</si>
  <si>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</si>
  <si>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</si>
  <si>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</si>
  <si>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</si>
  <si>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</si>
  <si>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</si>
  <si>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</si>
  <si>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</si>
  <si>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</si>
  <si>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</si>
  <si>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</si>
  <si>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</si>
  <si>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</si>
  <si>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</si>
  <si>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</si>
  <si>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</si>
  <si>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</si>
  <si>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</si>
  <si>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</si>
  <si>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</si>
  <si>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</si>
  <si>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</si>
  <si>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</si>
  <si>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</si>
  <si>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</si>
  <si>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</si>
  <si>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</si>
  <si>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</si>
  <si>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</si>
  <si>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</si>
  <si>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</si>
  <si>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</si>
  <si>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</si>
  <si>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</si>
  <si>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</si>
  <si>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</si>
  <si>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</si>
  <si>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</si>
  <si>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</si>
  <si>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</si>
  <si>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</si>
  <si>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</si>
  <si>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</si>
  <si>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</si>
  <si>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</si>
  <si>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</si>
  <si>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</si>
  <si>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</si>
  <si>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</si>
  <si>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</si>
  <si>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</si>
  <si>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</si>
  <si>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</si>
  <si>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</si>
  <si>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</si>
  <si>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</si>
  <si>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</si>
  <si>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</si>
  <si>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</si>
  <si>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</si>
  <si>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</si>
  <si>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</si>
  <si>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</si>
  <si>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</si>
  <si>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</si>
  <si>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</si>
  <si>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</si>
  <si>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</si>
  <si>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</si>
  <si>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</si>
  <si>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</si>
  <si>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</si>
  <si>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</si>
  <si>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</si>
  <si>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</si>
  <si>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</si>
  <si>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</si>
  <si>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</si>
  <si>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</si>
  <si>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</si>
  <si>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</si>
  <si>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</si>
  <si>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</si>
  <si>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</si>
  <si>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</si>
  <si>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</si>
  <si>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</si>
  <si>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</si>
  <si>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</si>
  <si>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</si>
  <si>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</si>
  <si>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</si>
  <si>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</si>
  <si>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</si>
  <si>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</si>
  <si>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</si>
  <si>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</si>
  <si>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</si>
  <si>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</si>
  <si>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</si>
  <si>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</si>
  <si>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</si>
  <si>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</si>
  <si>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</si>
  <si>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</si>
  <si>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</si>
  <si>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</si>
  <si>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</si>
  <si>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</si>
  <si>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</si>
  <si>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</si>
  <si>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</si>
  <si>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</si>
  <si>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</si>
  <si>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</si>
  <si>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</si>
  <si>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</si>
  <si>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</si>
  <si>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</si>
  <si>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</si>
  <si>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</si>
  <si>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</si>
  <si>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</si>
  <si>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</si>
  <si>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</si>
  <si>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</si>
  <si>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</si>
  <si>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</si>
  <si>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</si>
  <si>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</si>
  <si>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</si>
  <si>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</si>
  <si>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</si>
  <si>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</si>
  <si>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</si>
  <si>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</si>
  <si>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</si>
  <si>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</si>
  <si>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</si>
  <si>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</si>
  <si>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</si>
  <si>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</si>
  <si>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</si>
  <si>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</si>
  <si>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</si>
  <si>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</si>
  <si>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</si>
  <si>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</si>
  <si>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</si>
  <si>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</si>
  <si>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</si>
  <si>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</si>
  <si>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</si>
  <si>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</si>
  <si>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</si>
  <si>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</si>
  <si>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</si>
  <si>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</si>
  <si>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</si>
  <si>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</si>
  <si>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</si>
  <si>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</si>
  <si>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</si>
  <si>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</si>
  <si>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</si>
  <si>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</si>
  <si>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</si>
  <si>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</si>
  <si>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</si>
  <si>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</si>
  <si>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</si>
  <si>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</si>
  <si>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</si>
  <si>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</si>
  <si>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</si>
  <si>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</si>
  <si>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</si>
  <si>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</si>
  <si>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</si>
  <si>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</si>
  <si>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</si>
  <si>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</si>
  <si>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</si>
  <si>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</si>
  <si>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</si>
  <si>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</si>
  <si>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</si>
  <si>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</si>
  <si>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</si>
  <si>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</si>
  <si>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</si>
  <si>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</si>
  <si>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</si>
  <si>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</si>
  <si>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</si>
  <si>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</si>
  <si>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</si>
  <si>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</si>
  <si>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</si>
  <si>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</si>
  <si>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</si>
  <si>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</si>
  <si>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</si>
  <si>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</si>
  <si>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</si>
  <si>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</si>
  <si>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</si>
  <si>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</si>
  <si>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</si>
  <si>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</si>
  <si>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</si>
  <si>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</si>
  <si>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</si>
  <si>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</si>
  <si>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</si>
  <si>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</si>
  <si>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</si>
  <si>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</si>
  <si>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</si>
  <si>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</si>
  <si>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</si>
  <si>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</si>
  <si>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</si>
  <si>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</si>
  <si>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</si>
  <si>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</si>
  <si>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</si>
  <si>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</si>
  <si>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</si>
  <si>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</si>
  <si>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</si>
  <si>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</si>
  <si>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</si>
  <si>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</si>
  <si>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</si>
  <si>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</si>
  <si>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</si>
  <si>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</si>
  <si>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</si>
  <si>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</si>
  <si>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</si>
  <si>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</si>
  <si>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</si>
  <si>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</si>
  <si>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</si>
  <si>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</si>
  <si>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</si>
  <si>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</si>
  <si>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</si>
  <si>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</si>
  <si>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</si>
  <si>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</si>
  <si>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</si>
  <si>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</si>
  <si>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</si>
  <si>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</si>
  <si>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</si>
  <si>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</si>
  <si>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</si>
  <si>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</si>
  <si>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</si>
  <si>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</si>
  <si>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</si>
  <si>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</si>
  <si>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</si>
  <si>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</si>
  <si>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</si>
  <si>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</si>
  <si>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</si>
  <si>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</si>
  <si>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</si>
  <si>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</si>
  <si>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</si>
  <si>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</si>
  <si>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</si>
  <si>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</si>
  <si>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</si>
  <si>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</si>
  <si>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</si>
  <si>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</si>
  <si>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</si>
  <si>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</si>
  <si>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</si>
  <si>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</si>
  <si>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</si>
  <si>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</si>
  <si>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</si>
  <si>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</si>
  <si>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</si>
  <si>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</si>
  <si>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</si>
  <si>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</si>
  <si>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</si>
  <si>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</si>
  <si>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</si>
  <si>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</si>
  <si>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</si>
  <si>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</si>
  <si>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</si>
  <si>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</si>
  <si>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</si>
  <si>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</si>
  <si>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</si>
  <si>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</si>
  <si>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</si>
  <si>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</si>
  <si>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</si>
  <si>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</si>
  <si>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</si>
  <si>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</si>
  <si>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</si>
  <si>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</si>
  <si>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</si>
  <si>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</si>
  <si>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</si>
  <si>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</si>
  <si>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</si>
  <si>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</si>
  <si>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</si>
  <si>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</si>
  <si>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</si>
  <si>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</si>
  <si>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</si>
  <si>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</si>
  <si>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</si>
  <si>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</si>
  <si>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</si>
  <si>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</si>
  <si>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</si>
  <si>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</si>
  <si>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</si>
  <si>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</si>
  <si>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</si>
  <si>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</si>
  <si>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</si>
  <si>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</si>
  <si>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</si>
  <si>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</si>
  <si>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</si>
  <si>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</si>
  <si>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</si>
  <si>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</si>
  <si>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</si>
  <si>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</si>
  <si>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</si>
  <si>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</si>
  <si>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</si>
  <si>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</si>
  <si>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</si>
  <si>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</si>
  <si>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</si>
  <si>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</si>
  <si>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</si>
  <si>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</si>
  <si>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</si>
  <si>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</si>
  <si>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</si>
  <si>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</si>
  <si>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</si>
  <si>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</si>
  <si>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</si>
  <si>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</si>
  <si>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</si>
  <si>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</si>
  <si>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</si>
  <si>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</si>
  <si>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</si>
  <si>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</si>
  <si>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</si>
  <si>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</si>
  <si>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</si>
  <si>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</si>
  <si>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</si>
  <si>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</si>
  <si>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</si>
  <si>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</si>
  <si>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</si>
  <si>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</si>
  <si>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</si>
  <si>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</si>
  <si>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</si>
  <si>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</si>
  <si>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</si>
  <si>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</si>
  <si>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</si>
  <si>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</si>
  <si>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</si>
  <si>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</si>
  <si>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</si>
  <si>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</si>
  <si>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</si>
  <si>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</si>
  <si>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</si>
  <si>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</si>
  <si>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</si>
  <si>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</si>
  <si>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</si>
  <si>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</si>
  <si>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</si>
  <si>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</si>
  <si>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</si>
  <si>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</si>
  <si>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</si>
  <si>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</si>
  <si>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</si>
  <si>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</si>
  <si>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</si>
  <si>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</si>
  <si>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</si>
  <si>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</si>
  <si>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</si>
  <si>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</si>
  <si>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</si>
  <si>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</si>
  <si>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</si>
  <si>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</si>
  <si>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</si>
  <si>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</si>
  <si>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</si>
  <si>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</si>
  <si>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</si>
  <si>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</si>
  <si>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</si>
  <si>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</si>
  <si>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</si>
  <si>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</si>
  <si>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</si>
  <si>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</si>
  <si>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</si>
  <si>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</si>
  <si>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</si>
  <si>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</si>
  <si>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</si>
  <si>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</si>
  <si>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</si>
  <si>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</si>
  <si>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</si>
  <si>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</si>
  <si>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</si>
  <si>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</si>
  <si>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</si>
  <si>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</si>
  <si>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</si>
  <si>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</si>
  <si>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</si>
  <si>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</si>
  <si>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</si>
  <si>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</si>
  <si>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</si>
  <si>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</si>
  <si>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</si>
  <si>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</si>
  <si>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</si>
  <si>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</si>
  <si>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</si>
  <si>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</si>
  <si>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</si>
  <si>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</si>
  <si>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</si>
  <si>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</si>
  <si>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</si>
  <si>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</si>
  <si>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</si>
  <si>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</si>
  <si>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</si>
  <si>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</si>
  <si>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</si>
  <si>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</si>
  <si>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</si>
  <si>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</si>
  <si>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</si>
  <si>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</si>
  <si>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</si>
  <si>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</si>
  <si>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</si>
  <si>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</si>
  <si>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</si>
  <si>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</si>
  <si>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</si>
  <si>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</si>
  <si>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</si>
  <si>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</si>
  <si>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</si>
  <si>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</si>
  <si>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</si>
  <si>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</si>
  <si>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</si>
  <si>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</si>
  <si>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</si>
  <si>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</si>
  <si>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</si>
  <si>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</si>
  <si>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</si>
  <si>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</si>
  <si>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</si>
  <si>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</si>
  <si>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</si>
  <si>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</si>
  <si>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</si>
  <si>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</si>
  <si>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</si>
  <si>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</si>
  <si>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</si>
  <si>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</si>
  <si>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</si>
  <si>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</si>
  <si>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</si>
  <si>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</si>
  <si>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</si>
  <si>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</si>
  <si>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</si>
  <si>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</si>
  <si>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</si>
  <si>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</si>
  <si>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</si>
  <si>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</si>
  <si>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</si>
  <si>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</si>
  <si>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</si>
  <si>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</si>
  <si>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</si>
  <si>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</si>
  <si>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</si>
  <si>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</si>
  <si>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</si>
  <si>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</si>
  <si>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</si>
  <si>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</si>
  <si>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</si>
  <si>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</si>
  <si>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</si>
  <si>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</si>
  <si>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</si>
  <si>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</si>
  <si>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</si>
  <si>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</si>
  <si>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</si>
  <si>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</si>
  <si>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</si>
  <si>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</si>
  <si>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</si>
  <si>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</si>
  <si>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</si>
  <si>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</si>
  <si>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</si>
  <si>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</si>
  <si>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</si>
  <si>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</si>
  <si>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</si>
  <si>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</si>
  <si>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</si>
  <si>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</si>
  <si>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</si>
  <si>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</si>
  <si>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</si>
  <si>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</si>
  <si>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</si>
  <si>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</si>
  <si>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</si>
  <si>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</si>
  <si>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</si>
  <si>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</si>
  <si>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</si>
  <si>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</si>
  <si>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</si>
  <si>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</si>
  <si>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</si>
  <si>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</si>
  <si>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</si>
  <si>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</si>
  <si>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</si>
  <si>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</si>
  <si>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</si>
  <si>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</si>
  <si>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</si>
  <si>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</si>
  <si>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</si>
  <si>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</si>
  <si>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</si>
  <si>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</si>
  <si>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</si>
  <si>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</si>
  <si>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</si>
  <si>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</si>
  <si>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</si>
  <si>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</si>
  <si>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</si>
  <si>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</si>
  <si>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</si>
  <si>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</si>
  <si>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</si>
  <si>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</si>
  <si>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</si>
  <si>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</si>
  <si>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</si>
  <si>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</si>
  <si>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</si>
  <si>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</si>
  <si>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</si>
  <si>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</si>
  <si>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</si>
  <si>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</si>
  <si>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</si>
  <si>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</si>
  <si>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</si>
  <si>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</si>
  <si>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</si>
  <si>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</si>
  <si>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</si>
  <si>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</si>
  <si>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</si>
  <si>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</si>
  <si>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</si>
  <si>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</si>
  <si>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</si>
  <si>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</si>
  <si>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</si>
  <si>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</si>
  <si>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</si>
  <si>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</si>
  <si>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</si>
  <si>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</si>
  <si>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</si>
  <si>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</si>
  <si>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</si>
  <si>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</si>
  <si>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</si>
  <si>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</si>
  <si>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</si>
  <si>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</si>
  <si>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</si>
  <si>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</si>
  <si>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</si>
  <si>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</si>
  <si>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</si>
  <si>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</si>
  <si>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</si>
  <si>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</si>
  <si>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</si>
  <si>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</si>
  <si>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</si>
  <si>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</si>
  <si>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</si>
  <si>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</si>
  <si>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</si>
  <si>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</si>
  <si>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</si>
  <si>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</si>
  <si>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</si>
  <si>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</si>
  <si>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</si>
  <si>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</si>
  <si>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</si>
  <si>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</si>
  <si>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</si>
  <si>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</si>
  <si>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</si>
  <si>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</si>
  <si>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</si>
  <si>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</si>
  <si>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</si>
  <si>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</si>
  <si>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</si>
  <si>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</si>
  <si>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</si>
  <si>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</si>
  <si>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</si>
  <si>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</si>
  <si>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</si>
  <si>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</si>
  <si>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</si>
  <si>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</si>
  <si>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</si>
  <si>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</si>
  <si>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</si>
  <si>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</si>
  <si>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</si>
  <si>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</si>
  <si>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</si>
  <si>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</si>
  <si>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</si>
  <si>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</si>
  <si>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</si>
  <si>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</si>
  <si>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</si>
  <si>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</si>
  <si>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</si>
  <si>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</si>
  <si>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</si>
  <si>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</si>
  <si>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</si>
  <si>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</si>
  <si>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</si>
  <si>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</si>
  <si>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</si>
  <si>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</si>
  <si>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</si>
  <si>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</si>
  <si>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</si>
  <si>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</si>
  <si>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</si>
  <si>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</si>
  <si>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</si>
  <si>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</si>
  <si>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</si>
  <si>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</si>
  <si>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</si>
  <si>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</si>
  <si>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</si>
  <si>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</si>
  <si>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</si>
  <si>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</si>
  <si>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</si>
  <si>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</si>
  <si>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</si>
  <si>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</si>
  <si>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</si>
  <si>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</si>
  <si>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</si>
  <si>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</si>
  <si>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</si>
  <si>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</si>
  <si>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</si>
  <si>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</si>
  <si>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</si>
  <si>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</si>
  <si>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</si>
  <si>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</si>
  <si>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</si>
  <si>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</si>
  <si>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</si>
  <si>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</si>
  <si>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</si>
  <si>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</si>
  <si>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</si>
  <si>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</si>
  <si>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</si>
  <si>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</si>
  <si>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</si>
  <si>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</si>
  <si>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</si>
  <si>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</si>
  <si>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</si>
  <si>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</si>
  <si>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</si>
  <si>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</si>
  <si>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</si>
  <si>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</si>
  <si>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</si>
  <si>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</si>
  <si>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</si>
  <si>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</si>
  <si>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</si>
  <si>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</si>
  <si>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</si>
  <si>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</si>
  <si>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</si>
  <si>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</si>
  <si>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</si>
  <si>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</si>
  <si>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</si>
  <si>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</si>
  <si>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</si>
  <si>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</si>
  <si>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</si>
  <si>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</si>
  <si>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</si>
  <si>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</si>
  <si>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</si>
  <si>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</si>
  <si>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</si>
  <si>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</si>
  <si>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</si>
  <si>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</si>
  <si>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</si>
  <si>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</si>
  <si>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</si>
  <si>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</si>
  <si>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</si>
  <si>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</si>
  <si>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</si>
  <si>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</si>
  <si>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</si>
  <si>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</si>
  <si>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</si>
  <si>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</si>
  <si>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</si>
  <si>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</si>
  <si>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</si>
  <si>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</si>
  <si>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</si>
  <si>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</si>
  <si>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</si>
  <si>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</si>
  <si>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</si>
  <si>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</si>
  <si>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</si>
  <si>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</si>
  <si>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</si>
  <si>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</si>
  <si>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</si>
  <si>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</si>
  <si>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</si>
  <si>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</si>
  <si>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</si>
  <si>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</si>
  <si>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</si>
  <si>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</si>
  <si>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</si>
  <si>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</si>
  <si>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</si>
  <si>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</si>
  <si>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</si>
  <si>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</si>
  <si>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</si>
  <si>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</si>
  <si>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</si>
  <si>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</si>
  <si>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</si>
  <si>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</si>
  <si>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</si>
  <si>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</si>
  <si>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</si>
  <si>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</si>
  <si>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</si>
  <si>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</si>
  <si>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</si>
  <si>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</si>
  <si>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</si>
  <si>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</si>
  <si>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</si>
  <si>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</si>
  <si>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</si>
  <si>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</si>
  <si>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</si>
  <si>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</si>
  <si>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</si>
  <si>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</si>
  <si>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</si>
  <si>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</si>
  <si>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</si>
  <si>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</si>
  <si>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</si>
  <si>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</si>
  <si>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</si>
  <si>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</si>
  <si>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</si>
  <si>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</si>
  <si>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</si>
  <si>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</si>
  <si>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</si>
  <si>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</si>
  <si>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</si>
  <si>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</si>
  <si>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</si>
  <si>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</si>
  <si>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</si>
  <si>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</si>
  <si>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</si>
  <si>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</si>
  <si>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</si>
  <si>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</si>
  <si>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</si>
  <si>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</si>
  <si>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</si>
  <si>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</si>
  <si>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</si>
  <si>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</si>
  <si>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</si>
  <si>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</si>
  <si>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</si>
  <si>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</si>
  <si>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</si>
  <si>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</si>
  <si>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</si>
  <si>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</si>
  <si>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</si>
  <si>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</si>
  <si>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</si>
  <si>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</si>
  <si>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</si>
  <si>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</si>
  <si>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</si>
  <si>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</si>
  <si>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</si>
  <si>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</si>
  <si>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</si>
  <si>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</si>
  <si>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</si>
  <si>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</si>
  <si>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</si>
  <si>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</si>
  <si>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</si>
  <si>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</si>
  <si>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</si>
  <si>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</si>
  <si>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</si>
  <si>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</si>
  <si>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</si>
  <si>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</si>
  <si>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</si>
  <si>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</si>
  <si>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</si>
  <si>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</si>
  <si>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</si>
  <si>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</si>
  <si>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</si>
  <si>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</si>
  <si>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</si>
  <si>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</si>
  <si>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</si>
  <si>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</si>
  <si>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</si>
  <si>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</si>
  <si>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</si>
  <si>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</si>
  <si>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</si>
  <si>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</si>
  <si>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</si>
  <si>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</si>
  <si>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</si>
  <si>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</si>
  <si>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</si>
  <si>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</si>
  <si>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</si>
  <si>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</si>
  <si>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</si>
  <si>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</si>
  <si>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</si>
  <si>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</si>
  <si>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</si>
  <si>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</si>
  <si>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</si>
  <si>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</si>
  <si>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</si>
  <si>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</si>
  <si>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</si>
  <si>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</si>
  <si>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</si>
  <si>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</si>
  <si>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</si>
  <si>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</si>
  <si>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</si>
  <si>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</si>
  <si>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</si>
  <si>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</si>
  <si>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</si>
  <si>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</si>
  <si>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</si>
  <si>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</si>
  <si>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</si>
  <si>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</si>
  <si>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</si>
  <si>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</si>
  <si>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</si>
  <si>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</si>
  <si>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</si>
  <si>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</si>
  <si>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</si>
  <si>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</si>
  <si>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</si>
  <si>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</si>
  <si>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</si>
  <si>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</si>
  <si>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</si>
  <si>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</si>
  <si>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</si>
  <si>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</si>
  <si>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</si>
  <si>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</si>
  <si>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</si>
  <si>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</si>
  <si>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</si>
  <si>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</si>
  <si>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</si>
  <si>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</si>
  <si>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</si>
  <si>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</si>
  <si>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</si>
  <si>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</si>
  <si>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</si>
  <si>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</si>
  <si>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</si>
  <si>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</si>
  <si>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</si>
  <si>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</si>
  <si>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</si>
  <si>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</si>
  <si>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</si>
  <si>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</si>
  <si>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</si>
  <si>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</si>
  <si>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</si>
  <si>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</si>
  <si>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</si>
  <si>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</si>
  <si>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</si>
  <si>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</si>
  <si>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</si>
  <si>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</si>
  <si>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</si>
  <si>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</si>
  <si>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</si>
  <si>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</si>
  <si>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</si>
  <si>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</si>
  <si>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</si>
  <si>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</si>
  <si>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</si>
  <si>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</si>
  <si>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</si>
  <si>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</si>
  <si>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</si>
  <si>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</si>
  <si>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</si>
  <si>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</si>
  <si>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</si>
  <si>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</si>
  <si>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</si>
  <si>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</si>
  <si>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</si>
  <si>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</si>
  <si>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</si>
  <si>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</si>
  <si>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</si>
  <si>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</si>
  <si>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</si>
  <si>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</si>
  <si>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</si>
  <si>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</si>
  <si>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</si>
  <si>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</si>
  <si>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</si>
  <si>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</si>
  <si>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</si>
  <si>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</si>
  <si>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</si>
  <si>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</si>
  <si>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</si>
  <si>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</si>
  <si>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</si>
  <si>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</si>
  <si>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</si>
  <si>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</si>
  <si>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</si>
  <si>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</si>
  <si>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</si>
  <si>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</si>
  <si>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</si>
  <si>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</si>
  <si>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</si>
  <si>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</si>
  <si>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</si>
  <si>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</si>
  <si>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</si>
  <si>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</si>
  <si>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</si>
  <si>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</si>
  <si>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</si>
  <si>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</si>
  <si>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</si>
  <si>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</si>
  <si>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</si>
  <si>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</si>
  <si>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</si>
  <si>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</si>
  <si>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</si>
  <si>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</si>
  <si>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</si>
  <si>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</si>
  <si>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</si>
  <si>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</si>
  <si>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</si>
  <si>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</si>
  <si>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</si>
  <si>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</si>
  <si>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</si>
  <si>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</si>
  <si>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</si>
  <si>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</si>
  <si>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</si>
  <si>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</si>
  <si>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</si>
  <si>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</si>
  <si>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</si>
  <si>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</si>
  <si>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</si>
  <si>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</si>
  <si>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</si>
  <si>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</si>
  <si>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</si>
  <si>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</si>
  <si>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</si>
  <si>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</si>
  <si>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</si>
  <si>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</si>
  <si>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</si>
  <si>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</si>
  <si>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</si>
  <si>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</si>
  <si>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</si>
  <si>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</si>
  <si>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</si>
  <si>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</si>
  <si>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</si>
  <si>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</si>
  <si>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</si>
  <si>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</si>
  <si>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</si>
  <si>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</si>
  <si>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</si>
  <si>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</si>
  <si>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</si>
  <si>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</si>
  <si>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</si>
  <si>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</si>
  <si>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</si>
  <si>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</si>
  <si>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</si>
  <si>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</si>
  <si>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</si>
  <si>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</si>
  <si>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</si>
  <si>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</si>
  <si>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</si>
  <si>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</si>
  <si>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</si>
  <si>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</si>
  <si>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</si>
  <si>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</si>
  <si>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</si>
  <si>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</si>
  <si>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</si>
  <si>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</si>
  <si>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</si>
  <si>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</si>
  <si>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</si>
  <si>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</si>
  <si>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</si>
  <si>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</si>
  <si>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</si>
  <si>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</si>
  <si>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</si>
  <si>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</si>
  <si>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</si>
  <si>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</si>
  <si>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</si>
  <si>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</si>
  <si>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</si>
  <si>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</si>
  <si>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</si>
  <si>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</si>
  <si>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</si>
  <si>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</si>
  <si>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</si>
  <si>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</si>
  <si>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</si>
  <si>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</si>
  <si>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</si>
  <si>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</si>
  <si>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</si>
  <si>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</si>
  <si>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</si>
  <si>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</si>
  <si>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</si>
  <si>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</si>
  <si>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</si>
  <si>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</si>
  <si>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</si>
  <si>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</si>
  <si>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</si>
  <si>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</si>
  <si>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</si>
  <si>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</si>
  <si>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</si>
  <si>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</si>
  <si>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</si>
  <si>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</si>
  <si>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</si>
  <si>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</si>
  <si>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</si>
  <si>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</si>
  <si>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</si>
  <si>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</si>
  <si>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</si>
  <si>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</si>
  <si>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</si>
  <si>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</si>
  <si>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</si>
  <si>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</si>
  <si>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</si>
  <si>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</si>
  <si>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</si>
  <si>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</si>
  <si>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</si>
  <si>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</si>
  <si>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</si>
  <si>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</si>
  <si>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</si>
  <si>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</si>
  <si>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</si>
  <si>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</si>
  <si>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</si>
  <si>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</si>
  <si>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</si>
  <si>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</si>
  <si>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</si>
  <si>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</si>
  <si>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</si>
  <si>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</si>
  <si>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</si>
  <si>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</si>
  <si>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</si>
  <si>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</si>
  <si>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</si>
  <si>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</si>
  <si>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</si>
  <si>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</si>
  <si>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</si>
  <si>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</si>
  <si>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</si>
  <si>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</si>
  <si>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</si>
  <si>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</si>
  <si>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</si>
  <si>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</si>
  <si>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</si>
  <si>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</si>
  <si>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</si>
  <si>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</si>
  <si>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</si>
  <si>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</si>
  <si>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</si>
  <si>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</si>
  <si>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</si>
  <si>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</si>
  <si>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</si>
  <si>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</si>
  <si>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</si>
  <si>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</si>
  <si>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</si>
  <si>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</si>
  <si>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</si>
  <si>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</si>
  <si>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</si>
  <si>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</si>
  <si>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</si>
  <si>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</si>
  <si>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</si>
  <si>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</si>
  <si>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</si>
  <si>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</si>
  <si>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</si>
  <si>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</si>
  <si>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</si>
  <si>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</si>
  <si>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</si>
  <si>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</si>
  <si>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</si>
  <si>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</si>
  <si>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</si>
  <si>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</si>
  <si>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</si>
  <si>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</si>
  <si>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</si>
  <si>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</si>
  <si>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</si>
  <si>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</si>
  <si>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</si>
  <si>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</si>
  <si>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</si>
  <si>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</si>
  <si>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</si>
  <si>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</si>
  <si>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</si>
  <si>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</si>
  <si>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</si>
  <si>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</si>
  <si>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</si>
  <si>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</si>
  <si>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</si>
  <si>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</si>
  <si>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</si>
  <si>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</si>
  <si>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</si>
  <si>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</si>
  <si>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</si>
  <si>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</si>
  <si>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</si>
  <si>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</si>
  <si>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</si>
  <si>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</si>
  <si>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</si>
  <si>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</si>
  <si>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</si>
  <si>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</si>
  <si>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</si>
  <si>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</si>
  <si>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</si>
  <si>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</si>
  <si>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</si>
  <si>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</si>
  <si>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</si>
  <si>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</si>
  <si>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</si>
  <si>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</si>
  <si>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</si>
  <si>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</si>
  <si>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</si>
  <si>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</si>
  <si>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</si>
  <si>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</si>
  <si>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</si>
  <si>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</si>
  <si>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</si>
  <si>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</si>
  <si>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</si>
  <si>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</si>
  <si>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</si>
  <si>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</si>
  <si>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</si>
  <si>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</si>
  <si>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</si>
  <si>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</si>
  <si>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</si>
  <si>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</si>
  <si>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</si>
  <si>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</si>
  <si>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</si>
  <si>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</si>
  <si>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</si>
  <si>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</si>
  <si>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</si>
  <si>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</si>
  <si>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</si>
  <si>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</si>
  <si>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</si>
  <si>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</si>
  <si>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</si>
  <si>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</si>
  <si>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</si>
  <si>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</si>
  <si>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</si>
  <si>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</si>
  <si>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</si>
  <si>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</si>
  <si>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</si>
  <si>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</si>
  <si>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</si>
  <si>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</si>
  <si>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</si>
  <si>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</si>
  <si>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</si>
  <si>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</si>
  <si>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</si>
  <si>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</si>
  <si>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</si>
  <si>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</si>
  <si>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</si>
  <si>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</si>
  <si>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</si>
  <si>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</si>
  <si>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</si>
  <si>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</si>
  <si>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</si>
  <si>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</si>
  <si>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</si>
  <si>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</si>
  <si>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</si>
  <si>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</si>
  <si>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</si>
  <si>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</si>
  <si>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</si>
  <si>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</si>
  <si>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</si>
  <si>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</si>
  <si>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</si>
  <si>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</si>
  <si>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</si>
  <si>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</si>
  <si>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</si>
  <si>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</si>
  <si>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</si>
  <si>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</si>
  <si>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</si>
  <si>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</si>
  <si>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</si>
  <si>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</si>
  <si>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</si>
  <si>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</si>
  <si>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</si>
  <si>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</si>
  <si>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</si>
  <si>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</si>
  <si>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</si>
  <si>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</si>
  <si>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</si>
  <si>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</si>
  <si>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</si>
  <si>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</si>
  <si>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</si>
  <si>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</si>
  <si>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</si>
  <si>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</si>
  <si>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</si>
  <si>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</si>
  <si>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</si>
  <si>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</si>
  <si>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</si>
  <si>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</si>
  <si>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</si>
  <si>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</si>
  <si>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</si>
  <si>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</si>
  <si>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</si>
  <si>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</si>
  <si>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</si>
  <si>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</si>
  <si>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</si>
  <si>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</si>
  <si>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</si>
  <si>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</si>
  <si>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</si>
  <si>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</si>
  <si>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</si>
  <si>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</si>
  <si>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</si>
  <si>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</si>
  <si>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</si>
  <si>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</si>
  <si>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</si>
  <si>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</si>
  <si>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</si>
  <si>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</si>
  <si>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</si>
  <si>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</si>
  <si>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</si>
  <si>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</si>
  <si>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</si>
  <si>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</si>
  <si>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</si>
  <si>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</si>
  <si>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</si>
  <si>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</si>
  <si>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</si>
  <si>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</si>
  <si>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</si>
  <si>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</si>
  <si>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</si>
  <si>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</si>
  <si>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</si>
  <si>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</si>
  <si>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</si>
  <si>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</si>
  <si>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</si>
  <si>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</si>
  <si>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</si>
  <si>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</si>
  <si>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</si>
  <si>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</si>
  <si>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</si>
  <si>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</si>
  <si>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</si>
  <si>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</si>
  <si>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</si>
  <si>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</si>
  <si>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</si>
  <si>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</si>
  <si>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</si>
  <si>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</si>
  <si>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</si>
  <si>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</si>
  <si>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</si>
  <si>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</si>
  <si>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</si>
  <si>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</si>
  <si>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</si>
  <si>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</si>
  <si>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</si>
  <si>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</si>
  <si>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</si>
  <si>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</si>
  <si>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</si>
  <si>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</si>
  <si>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</si>
  <si>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</si>
  <si>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</si>
  <si>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</si>
  <si>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</si>
  <si>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</si>
  <si>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</si>
  <si>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</si>
  <si>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</si>
  <si>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</si>
  <si>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</si>
  <si>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</si>
  <si>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</si>
  <si>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</si>
  <si>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</si>
  <si>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</si>
  <si>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</si>
  <si>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</si>
  <si>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</si>
  <si>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</si>
  <si>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</si>
  <si>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</si>
  <si>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</si>
  <si>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</si>
  <si>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</si>
  <si>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</si>
  <si>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</si>
  <si>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</si>
  <si>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</si>
  <si>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</si>
  <si>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</si>
  <si>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</si>
  <si>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</si>
  <si>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</si>
  <si>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</si>
  <si>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</si>
  <si>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</si>
  <si>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</si>
  <si>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</si>
  <si>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</si>
  <si>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</si>
  <si>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</si>
  <si>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</si>
  <si>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</si>
  <si>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</si>
  <si>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</si>
  <si>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</si>
  <si>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</si>
  <si>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</si>
  <si>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</si>
  <si>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</si>
  <si>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</si>
  <si>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</si>
  <si>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</si>
  <si>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</si>
  <si>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</si>
  <si>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</si>
  <si>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</si>
  <si>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</si>
  <si>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</si>
  <si>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</si>
  <si>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</si>
  <si>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</si>
  <si>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</si>
  <si>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</si>
  <si>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</si>
  <si>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</si>
  <si>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</si>
  <si>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</si>
  <si>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</si>
  <si>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</si>
  <si>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</si>
  <si>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</si>
  <si>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</si>
  <si>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</si>
  <si>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</si>
  <si>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</si>
  <si>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</si>
  <si>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</si>
  <si>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</si>
  <si>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</si>
  <si>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</si>
  <si>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</si>
  <si>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</si>
  <si>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</si>
  <si>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</si>
  <si>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</si>
  <si>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</si>
  <si>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</si>
  <si>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</si>
  <si>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</si>
  <si>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</si>
  <si>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</si>
  <si>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</si>
  <si>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</si>
  <si>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</si>
  <si>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</si>
  <si>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</si>
  <si>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</si>
  <si>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</si>
  <si>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</si>
  <si>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</si>
  <si>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</si>
  <si>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</si>
  <si>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</si>
  <si>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</si>
  <si>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</si>
  <si>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</si>
  <si>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</si>
  <si>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</si>
  <si>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</si>
  <si>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</si>
  <si>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</si>
  <si>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</si>
  <si>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</si>
  <si>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</si>
  <si>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</si>
  <si>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</si>
  <si>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</si>
  <si>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</si>
  <si>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</si>
  <si>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</si>
  <si>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</si>
  <si>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</si>
  <si>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</si>
  <si>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</si>
  <si>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</si>
  <si>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</si>
  <si>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</si>
  <si>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</si>
  <si>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</si>
  <si>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</si>
  <si>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</si>
  <si>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</si>
  <si>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</si>
  <si>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</si>
  <si>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</si>
  <si>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</si>
  <si>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</si>
  <si>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</si>
  <si>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</si>
  <si>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</si>
  <si>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</si>
  <si>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</si>
  <si>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</si>
  <si>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</si>
  <si>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</si>
  <si>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</si>
  <si>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</si>
  <si>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</si>
  <si>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</si>
  <si>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</si>
  <si>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</si>
  <si>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</si>
  <si>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</si>
  <si>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</si>
  <si>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</si>
  <si>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</si>
  <si>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</si>
  <si>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</si>
  <si>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</si>
  <si>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</si>
  <si>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</si>
  <si>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</si>
  <si>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</si>
  <si>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</si>
  <si>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</si>
  <si>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</si>
  <si>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</si>
  <si>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</si>
  <si>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</si>
  <si>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</si>
  <si>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</si>
  <si>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</si>
  <si>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</si>
  <si>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</si>
  <si>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</si>
  <si>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</si>
  <si>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</si>
  <si>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</si>
  <si>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</si>
  <si>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</si>
  <si>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</si>
  <si>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</si>
  <si>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</si>
  <si>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</si>
  <si>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</si>
  <si>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</si>
  <si>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</si>
  <si>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</si>
  <si>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</si>
  <si>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</si>
  <si>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</si>
  <si>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</si>
  <si>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</si>
  <si>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</si>
  <si>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</si>
  <si>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</si>
  <si>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</si>
  <si>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</si>
  <si>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</si>
  <si>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</si>
  <si>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</si>
  <si>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</si>
  <si>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</si>
  <si>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</si>
  <si>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</si>
  <si>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</si>
  <si>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</si>
  <si>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</si>
  <si>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</si>
  <si>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</si>
  <si>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</si>
  <si>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</si>
  <si>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</si>
  <si>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</si>
  <si>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</si>
  <si>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</si>
  <si>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</si>
  <si>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</si>
  <si>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</si>
  <si>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</si>
  <si>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</si>
  <si>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</si>
  <si>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</si>
  <si>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</si>
  <si>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</si>
  <si>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</si>
  <si>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</si>
  <si>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</si>
  <si>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</si>
  <si>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</si>
  <si>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</si>
  <si>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</si>
  <si>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</si>
  <si>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</si>
  <si>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</si>
  <si>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</si>
  <si>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</si>
  <si>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</si>
  <si>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</si>
  <si>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</si>
  <si>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</si>
  <si>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</si>
  <si>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</si>
  <si>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</si>
  <si>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</si>
  <si>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</si>
  <si>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</si>
  <si>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</si>
  <si>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</si>
  <si>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</si>
  <si>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</si>
  <si>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</si>
  <si>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</si>
  <si>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</si>
  <si>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</si>
  <si>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</si>
  <si>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</si>
  <si>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</si>
  <si>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</si>
  <si>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</si>
  <si>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</si>
  <si>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</si>
  <si>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</si>
  <si>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</si>
  <si>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</si>
  <si>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</si>
  <si>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</si>
  <si>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</si>
  <si>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</si>
  <si>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</si>
  <si>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</si>
  <si>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</si>
  <si>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</si>
  <si>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</si>
  <si>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</si>
  <si>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</si>
  <si>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</si>
  <si>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</si>
  <si>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</si>
  <si>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</si>
  <si>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</si>
  <si>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</si>
  <si>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</si>
  <si>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</si>
  <si>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</si>
  <si>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</si>
  <si>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</si>
  <si>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</si>
  <si>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</si>
  <si>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</si>
  <si>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</si>
  <si>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</si>
  <si>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</si>
  <si>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</si>
  <si>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</si>
  <si>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</si>
  <si>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</si>
  <si>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</si>
  <si>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</si>
  <si>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</si>
  <si>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</si>
  <si>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</si>
  <si>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</si>
  <si>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</si>
  <si>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</si>
  <si>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</si>
  <si>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</si>
  <si>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</si>
  <si>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</si>
  <si>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</si>
  <si>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</si>
  <si>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</si>
  <si>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</si>
  <si>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</si>
  <si>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</si>
  <si>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</si>
  <si>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</si>
  <si>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</si>
  <si>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</si>
  <si>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</si>
  <si>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</si>
  <si>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</si>
  <si>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</si>
  <si>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</si>
  <si>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</si>
  <si>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</si>
  <si>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</si>
  <si>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</si>
  <si>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</si>
  <si>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</si>
  <si>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</si>
  <si>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</si>
  <si>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</si>
  <si>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</si>
  <si>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</si>
  <si>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</si>
  <si>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</si>
  <si>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</si>
  <si>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</si>
  <si>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</si>
  <si>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</si>
  <si>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</si>
  <si>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</si>
  <si>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</si>
  <si>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</si>
  <si>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</si>
  <si>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</si>
  <si>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</si>
  <si>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</si>
  <si>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</si>
  <si>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</si>
  <si>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</si>
  <si>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</si>
  <si>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</si>
  <si>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</si>
  <si>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</si>
  <si>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</si>
  <si>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</si>
  <si>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</si>
  <si>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</si>
  <si>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</si>
  <si>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</si>
  <si>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</si>
  <si>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</si>
  <si>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</si>
  <si>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</si>
  <si>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</si>
  <si>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</si>
  <si>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</si>
  <si>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</si>
  <si>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</si>
  <si>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</si>
  <si>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</si>
  <si>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</si>
  <si>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</si>
  <si>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</si>
  <si>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</si>
  <si>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</si>
  <si>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</si>
  <si>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</si>
  <si>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</si>
  <si>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</si>
  <si>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</si>
  <si>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</si>
  <si>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</si>
  <si>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</si>
  <si>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</si>
  <si>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</si>
  <si>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</si>
  <si>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</si>
  <si>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</si>
  <si>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</si>
  <si>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</si>
  <si>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</si>
  <si>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</si>
  <si>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</si>
  <si>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</si>
  <si>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</si>
  <si>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</si>
  <si>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</si>
  <si>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</si>
  <si>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</si>
  <si>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</si>
  <si>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</si>
  <si>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</si>
  <si>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</si>
  <si>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</si>
  <si>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</si>
  <si>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</si>
  <si>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</si>
  <si>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</si>
  <si>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</si>
  <si>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</si>
  <si>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</si>
  <si>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</si>
  <si>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</si>
  <si>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</si>
  <si>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</si>
  <si>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</si>
  <si>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</si>
  <si>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</si>
  <si>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</si>
  <si>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</si>
  <si>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</si>
  <si>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</si>
  <si>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</si>
  <si>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</si>
  <si>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</si>
  <si>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</si>
  <si>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</si>
  <si>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</si>
  <si>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</si>
  <si>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</si>
  <si>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</si>
  <si>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</si>
  <si>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</si>
  <si>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</si>
  <si>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</si>
  <si>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</si>
  <si>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</si>
  <si>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</si>
  <si>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</si>
  <si>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</si>
  <si>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</si>
  <si>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</si>
  <si>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</si>
  <si>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</si>
  <si>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</si>
  <si>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</si>
  <si>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</si>
  <si>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</si>
  <si>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</si>
  <si>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</si>
  <si>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</si>
  <si>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</si>
  <si>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</si>
  <si>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</si>
  <si>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</si>
  <si>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</si>
  <si>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</si>
  <si>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</si>
  <si>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</si>
  <si>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</si>
  <si>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</si>
  <si>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</si>
  <si>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</si>
  <si>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</si>
  <si>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</si>
  <si>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</si>
  <si>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</si>
  <si>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</si>
  <si>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</si>
  <si>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</si>
  <si>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</si>
  <si>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</si>
  <si>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</si>
  <si>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</si>
  <si>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</si>
  <si>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</si>
  <si>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</si>
  <si>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</si>
  <si>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</si>
  <si>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</si>
  <si>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</si>
  <si>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</si>
  <si>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</si>
  <si>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</si>
  <si>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</si>
  <si>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</si>
  <si>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</si>
  <si>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</si>
  <si>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</si>
  <si>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</si>
  <si>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</si>
  <si>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</si>
  <si>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</si>
  <si>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</si>
  <si>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</si>
  <si>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</si>
  <si>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</si>
  <si>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</si>
  <si>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</si>
  <si>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</si>
  <si>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</si>
  <si>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</si>
  <si>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</si>
  <si>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</si>
  <si>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</si>
  <si>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</si>
  <si>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</si>
  <si>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</si>
  <si>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</si>
  <si>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</si>
  <si>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</si>
  <si>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</si>
  <si>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</si>
  <si>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</si>
  <si>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</si>
  <si>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</si>
  <si>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</si>
  <si>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</si>
  <si>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</si>
  <si>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</si>
  <si>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</si>
  <si>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</si>
  <si>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</si>
  <si>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</si>
  <si>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</si>
  <si>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</si>
  <si>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</si>
  <si>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</si>
  <si>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</si>
  <si>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</si>
  <si>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</si>
  <si>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</si>
  <si>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</si>
  <si>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</si>
  <si>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</si>
  <si>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</si>
  <si>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</si>
  <si>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</si>
  <si>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</si>
  <si>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</si>
  <si>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</si>
  <si>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</si>
  <si>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</si>
  <si>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</si>
  <si>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</si>
  <si>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</si>
  <si>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</si>
  <si>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</si>
  <si>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</si>
  <si>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</si>
  <si>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</si>
  <si>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</si>
  <si>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</si>
  <si>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</si>
  <si>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</si>
  <si>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</si>
  <si>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</si>
  <si>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</si>
  <si>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</si>
  <si>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</si>
  <si>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</si>
  <si>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</si>
  <si>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</si>
  <si>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</si>
  <si>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</si>
  <si>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</si>
  <si>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</si>
  <si>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</si>
  <si>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</si>
  <si>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</si>
  <si>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</si>
  <si>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</si>
  <si>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</si>
  <si>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</si>
  <si>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</si>
  <si>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</si>
  <si>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</si>
  <si>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</si>
  <si>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</si>
  <si>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</si>
  <si>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</si>
  <si>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</si>
  <si>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</si>
  <si>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</si>
  <si>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</si>
  <si>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</si>
  <si>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</si>
  <si>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</si>
  <si>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</si>
  <si>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</si>
  <si>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</si>
  <si>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</si>
  <si>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</si>
  <si>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</si>
  <si>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</si>
  <si>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</si>
  <si>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</si>
  <si>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</si>
  <si>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</si>
  <si>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</si>
  <si>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</si>
  <si>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</si>
  <si>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</si>
  <si>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</si>
  <si>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</si>
  <si>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</si>
  <si>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</si>
  <si>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</si>
  <si>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</si>
  <si>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</si>
  <si>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</si>
  <si>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</si>
  <si>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</si>
  <si>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</si>
  <si>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</si>
  <si>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</si>
  <si>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</si>
  <si>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</si>
  <si>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</si>
  <si>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</si>
  <si>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</si>
  <si>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</si>
  <si>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</si>
  <si>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</si>
  <si>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</si>
  <si>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</si>
  <si>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</si>
  <si>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</si>
  <si>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</si>
  <si>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</si>
  <si>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</si>
  <si>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</si>
  <si>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</si>
  <si>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</si>
  <si>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</si>
  <si>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</si>
  <si>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</si>
  <si>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</si>
  <si>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</si>
  <si>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</si>
  <si>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</si>
  <si>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</si>
  <si>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</si>
  <si>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</si>
  <si>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</si>
  <si>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</si>
  <si>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</si>
  <si>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</si>
  <si>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</si>
  <si>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</si>
  <si>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</si>
  <si>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</si>
  <si>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</si>
  <si>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</si>
  <si>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</si>
  <si>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</si>
  <si>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</si>
  <si>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</si>
  <si>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</si>
  <si>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</si>
  <si>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</si>
  <si>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</si>
  <si>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</si>
  <si>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</si>
  <si>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</si>
  <si>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</si>
  <si>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</si>
  <si>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</si>
  <si>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</si>
  <si>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</si>
  <si>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</si>
  <si>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</si>
  <si>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</si>
  <si>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</si>
  <si>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</si>
  <si>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</si>
  <si>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</si>
  <si>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</si>
  <si>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</si>
  <si>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</si>
  <si>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</si>
  <si>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</si>
  <si>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</si>
  <si>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</si>
  <si>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</si>
  <si>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</si>
  <si>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</si>
  <si>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</si>
  <si>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</si>
  <si>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</si>
  <si>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</si>
  <si>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</si>
  <si>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</si>
  <si>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</si>
  <si>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</si>
  <si>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</si>
  <si>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</si>
  <si>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</si>
  <si>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</si>
  <si>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</si>
  <si>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</si>
  <si>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</si>
  <si>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</si>
  <si>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</si>
  <si>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</si>
  <si>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</si>
  <si>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</si>
  <si>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</si>
  <si>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</si>
  <si>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</si>
  <si>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</si>
  <si>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</si>
  <si>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</si>
  <si>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</si>
  <si>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</si>
  <si>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</si>
  <si>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</si>
  <si>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</si>
  <si>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</si>
  <si>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</si>
  <si>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</si>
  <si>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</si>
  <si>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</si>
  <si>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</si>
  <si>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</si>
  <si>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</si>
  <si>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</si>
  <si>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</si>
  <si>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</si>
  <si>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</si>
  <si>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</si>
  <si>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</si>
  <si>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</si>
  <si>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</si>
  <si>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</si>
  <si>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</si>
  <si>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</si>
  <si>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</si>
  <si>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</si>
  <si>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</si>
  <si>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</si>
  <si>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</si>
  <si>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</si>
  <si>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</si>
  <si>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</si>
  <si>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</si>
  <si>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</si>
  <si>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</si>
  <si>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</si>
  <si>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</si>
  <si>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</si>
  <si>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</si>
  <si>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</si>
  <si>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</si>
  <si>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</si>
  <si>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</si>
  <si>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</si>
  <si>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</si>
  <si>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</si>
  <si>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</si>
  <si>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</si>
  <si>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</si>
  <si>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</si>
  <si>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</si>
  <si>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</si>
  <si>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</si>
  <si>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</si>
  <si>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</si>
  <si>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</si>
  <si>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</si>
  <si>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</si>
  <si>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</si>
  <si>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</si>
  <si>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</si>
  <si>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</si>
  <si>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</si>
  <si>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</si>
  <si>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</si>
  <si>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</si>
  <si>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</si>
  <si>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</si>
  <si>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</si>
  <si>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</si>
  <si>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</si>
  <si>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</si>
  <si>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</si>
  <si>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</si>
  <si>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</si>
  <si>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</si>
  <si>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</si>
  <si>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</si>
  <si>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</si>
  <si>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</si>
  <si>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</si>
  <si>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</si>
  <si>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</si>
  <si>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</si>
  <si>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</si>
  <si>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</si>
  <si>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</si>
  <si>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</si>
  <si>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</si>
  <si>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</si>
  <si>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</si>
  <si>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</si>
  <si>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</si>
  <si>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</si>
  <si>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</si>
  <si>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</si>
  <si>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</si>
  <si>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</si>
  <si>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</si>
  <si>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</si>
  <si>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</si>
  <si>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</si>
  <si>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</si>
  <si>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</si>
  <si>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</si>
  <si>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</si>
  <si>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</si>
  <si>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</si>
  <si>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</si>
  <si>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</si>
  <si>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</si>
  <si>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</si>
  <si>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</si>
  <si>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</si>
  <si>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</si>
  <si>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</si>
  <si>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</si>
  <si>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</si>
  <si>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</si>
  <si>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</si>
  <si>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</si>
  <si>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</si>
  <si>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</si>
  <si>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</si>
  <si>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</si>
  <si>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</si>
  <si>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</si>
  <si>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</si>
  <si>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</si>
  <si>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</si>
  <si>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</si>
  <si>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</si>
  <si>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</si>
  <si>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</si>
  <si>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</si>
  <si>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</si>
  <si>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</si>
  <si>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</si>
  <si>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</si>
  <si>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</si>
  <si>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</si>
  <si>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</si>
  <si>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</si>
  <si>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</si>
  <si>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</si>
  <si>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</si>
  <si>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</si>
  <si>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</si>
  <si>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</si>
  <si>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</si>
  <si>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</si>
  <si>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</si>
  <si>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</si>
  <si>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</si>
  <si>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</si>
  <si>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</si>
  <si>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</si>
  <si>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</si>
  <si>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</si>
  <si>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</si>
  <si>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</si>
  <si>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</si>
  <si>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</si>
  <si>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</si>
  <si>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</si>
  <si>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</si>
  <si>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</si>
  <si>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</si>
  <si>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</si>
  <si>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</si>
  <si>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</si>
  <si>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</si>
  <si>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</si>
  <si>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</si>
  <si>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</si>
  <si>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</si>
  <si>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</si>
  <si>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</si>
  <si>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</si>
  <si>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</si>
  <si>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</si>
  <si>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</si>
  <si>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</si>
  <si>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</si>
  <si>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</si>
  <si>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</si>
  <si>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</si>
  <si>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</si>
  <si>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</si>
  <si>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</si>
  <si>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</si>
  <si>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</si>
  <si>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</si>
  <si>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</si>
  <si>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</si>
  <si>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</si>
  <si>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</si>
  <si>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</si>
  <si>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</si>
  <si>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</si>
  <si>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</si>
  <si>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</si>
  <si>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</si>
  <si>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</si>
  <si>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</si>
  <si>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</si>
  <si>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</si>
  <si>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</si>
  <si>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</si>
  <si>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</si>
  <si>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</si>
  <si>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</si>
  <si>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</si>
  <si>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</si>
  <si>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</si>
  <si>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</si>
  <si>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</si>
  <si>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</si>
  <si>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</si>
  <si>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</si>
  <si>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</si>
  <si>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</si>
  <si>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</si>
  <si>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</si>
  <si>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</si>
  <si>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</si>
  <si>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</si>
  <si>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</si>
  <si>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</si>
  <si>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</si>
  <si>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</si>
  <si>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</si>
  <si>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</si>
  <si>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</si>
  <si>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</si>
  <si>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</si>
  <si>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</si>
  <si>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</si>
  <si>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</si>
  <si>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</si>
  <si>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</si>
  <si>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</si>
  <si>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</si>
  <si>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</si>
  <si>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</si>
  <si>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</si>
  <si>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</si>
  <si>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</si>
  <si>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</si>
  <si>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</si>
  <si>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</si>
  <si>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</si>
  <si>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</si>
  <si>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</si>
  <si>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</si>
  <si>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</si>
  <si>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</si>
  <si>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</si>
  <si>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</si>
  <si>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</si>
  <si>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</si>
  <si>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</si>
  <si>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</si>
  <si>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</si>
  <si>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</si>
  <si>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</si>
  <si>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</si>
  <si>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</si>
  <si>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</si>
  <si>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</si>
  <si>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</si>
  <si>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</si>
  <si>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</si>
  <si>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</si>
  <si>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</si>
  <si>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</si>
  <si>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</si>
  <si>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</si>
  <si>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</si>
  <si>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</si>
  <si>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</si>
  <si>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</si>
  <si>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</si>
  <si>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</si>
  <si>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</si>
  <si>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</si>
  <si>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</si>
  <si>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</si>
  <si>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</si>
  <si>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</si>
  <si>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</si>
  <si>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</si>
  <si>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</si>
  <si>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</si>
  <si>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</si>
  <si>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</si>
  <si>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</si>
  <si>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</si>
  <si>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</si>
  <si>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</si>
  <si>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</si>
  <si>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</si>
  <si>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</si>
  <si>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</si>
  <si>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</si>
  <si>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</si>
  <si>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</si>
  <si>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</si>
  <si>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</si>
  <si>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</si>
  <si>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</si>
  <si>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</si>
  <si>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</si>
  <si>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</si>
  <si>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</si>
  <si>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</si>
  <si>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</si>
  <si>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</si>
  <si>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</si>
  <si>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</si>
  <si>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</si>
  <si>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</si>
  <si>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</si>
  <si>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</si>
  <si>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</si>
  <si>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</si>
  <si>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</si>
  <si>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</si>
  <si>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</si>
  <si>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</si>
  <si>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</si>
  <si>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</si>
  <si>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</si>
  <si>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</si>
  <si>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</si>
  <si>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</si>
  <si>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</si>
  <si>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</si>
  <si>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</si>
  <si>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</si>
  <si>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</si>
  <si>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</si>
  <si>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</si>
  <si>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</si>
  <si>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</si>
  <si>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</si>
  <si>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</si>
  <si>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</si>
  <si>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</si>
  <si>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</si>
  <si>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</si>
  <si>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</si>
  <si>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</si>
  <si>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</si>
  <si>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</si>
  <si>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</si>
  <si>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</si>
  <si>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</si>
  <si>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</si>
  <si>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</si>
  <si>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</si>
  <si>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</si>
  <si>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</si>
  <si>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</si>
  <si>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</si>
  <si>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</si>
  <si>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</si>
  <si>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</si>
  <si>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</si>
  <si>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</si>
  <si>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</si>
  <si>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</si>
  <si>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</si>
  <si>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</si>
  <si>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</si>
  <si>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</si>
  <si>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</si>
  <si>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</si>
  <si>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</si>
  <si>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</si>
  <si>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</si>
  <si>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</si>
  <si>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</si>
  <si>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</si>
  <si>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</si>
  <si>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</si>
  <si>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</si>
  <si>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</si>
  <si>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</si>
  <si>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</si>
  <si>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</si>
  <si>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</si>
  <si>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</si>
  <si>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</si>
  <si>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</si>
  <si>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</si>
  <si>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</si>
  <si>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</si>
  <si>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</si>
  <si>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</si>
  <si>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</si>
  <si>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</si>
  <si>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</si>
  <si>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</si>
  <si>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</si>
  <si>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</si>
  <si>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</si>
  <si>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</si>
  <si>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</si>
  <si>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</si>
  <si>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</si>
  <si>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</si>
  <si>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</si>
  <si>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</si>
  <si>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</si>
  <si>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</si>
  <si>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</si>
  <si>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</si>
  <si>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</si>
  <si>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</si>
  <si>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</si>
  <si>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</si>
  <si>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</si>
  <si>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</si>
  <si>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</si>
  <si>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</si>
  <si>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</si>
  <si>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</si>
  <si>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</si>
  <si>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</si>
  <si>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</si>
  <si>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</si>
  <si>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</si>
  <si>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</si>
  <si>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</si>
  <si>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</si>
  <si>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</si>
  <si>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</si>
  <si>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</si>
  <si>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</si>
  <si>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</si>
  <si>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</si>
  <si>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</si>
  <si>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</si>
  <si>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</si>
  <si>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</si>
  <si>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</si>
  <si>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</si>
  <si>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</si>
  <si>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</si>
  <si>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</si>
  <si>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</si>
  <si>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</si>
  <si>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</si>
  <si>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</si>
  <si>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</si>
  <si>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</si>
  <si>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</si>
  <si>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</si>
  <si>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</si>
  <si>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</si>
  <si>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</si>
  <si>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</si>
  <si>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</si>
  <si>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</si>
  <si>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</si>
  <si>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</si>
  <si>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</si>
  <si>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</si>
  <si>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</si>
  <si>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</si>
  <si>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</si>
  <si>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</si>
  <si>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</si>
  <si>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</si>
  <si>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</si>
  <si>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</si>
  <si>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</si>
  <si>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</si>
  <si>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</si>
  <si>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</si>
  <si>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</si>
  <si>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</si>
  <si>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</si>
  <si>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</si>
  <si>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</si>
  <si>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</si>
  <si>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</si>
  <si>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</si>
  <si>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</si>
  <si>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</si>
  <si>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</si>
  <si>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</si>
  <si>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</si>
  <si>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</si>
  <si>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</si>
  <si>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</si>
  <si>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</si>
  <si>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</si>
  <si>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</si>
  <si>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</si>
  <si>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</si>
  <si>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</si>
  <si>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</si>
  <si>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</si>
  <si>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</si>
  <si>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</si>
  <si>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</si>
  <si>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</si>
  <si>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</si>
  <si>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</si>
  <si>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</si>
  <si>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</si>
  <si>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</si>
  <si>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</si>
  <si>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</si>
  <si>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</si>
  <si>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</si>
  <si>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</si>
  <si>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</si>
  <si>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</si>
  <si>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</si>
  <si>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</si>
  <si>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</si>
  <si>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</si>
  <si>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</si>
  <si>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</si>
  <si>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</si>
  <si>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</si>
  <si>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</si>
  <si>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</si>
  <si>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</si>
  <si>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</si>
  <si>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</si>
  <si>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</si>
  <si>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</si>
  <si>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</si>
  <si>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</si>
  <si>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</si>
  <si>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</si>
  <si>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</si>
  <si>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</si>
  <si>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</si>
  <si>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</si>
  <si>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</si>
  <si>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</si>
  <si>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</si>
  <si>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</si>
  <si>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</si>
  <si>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</si>
  <si>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</si>
  <si>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</si>
  <si>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</si>
  <si>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</si>
  <si>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</si>
  <si>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</si>
  <si>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</si>
  <si>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</si>
  <si>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</si>
  <si>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</si>
  <si>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</si>
  <si>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</si>
  <si>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</si>
  <si>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</si>
  <si>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</si>
  <si>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</si>
  <si>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</si>
  <si>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</si>
  <si>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</si>
  <si>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</si>
  <si>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</si>
  <si>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</si>
  <si>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</si>
  <si>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</si>
  <si>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</si>
  <si>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</si>
  <si>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</si>
  <si>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</si>
  <si>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</si>
  <si>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</si>
  <si>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</si>
  <si>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</si>
  <si>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</si>
  <si>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</si>
  <si>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</si>
  <si>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</si>
  <si>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</si>
  <si>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</si>
  <si>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</si>
  <si>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</si>
  <si>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</si>
  <si>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</si>
  <si>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</si>
  <si>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</si>
  <si>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</si>
  <si>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</si>
  <si>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</si>
  <si>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</si>
  <si>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</si>
  <si>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</si>
  <si>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</si>
  <si>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</si>
  <si>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</si>
  <si>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</si>
  <si>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</si>
  <si>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</si>
  <si>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</si>
  <si>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</si>
  <si>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</si>
  <si>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</si>
  <si>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</si>
  <si>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</si>
  <si>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</si>
  <si>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</si>
  <si>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</si>
  <si>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</si>
  <si>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</si>
  <si>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</si>
  <si>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</si>
  <si>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</si>
  <si>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</si>
  <si>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</si>
  <si>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</si>
  <si>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</si>
  <si>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</si>
  <si>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</si>
  <si>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</si>
  <si>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</si>
  <si>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</si>
  <si>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</si>
  <si>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</si>
  <si>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</si>
  <si>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</si>
  <si>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</si>
  <si>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</si>
  <si>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</si>
  <si>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</si>
  <si>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</si>
  <si>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</si>
  <si>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</si>
  <si>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</si>
  <si>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</si>
  <si>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</si>
  <si>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</si>
  <si>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</si>
  <si>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</si>
  <si>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</si>
  <si>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</si>
  <si>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</si>
  <si>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</si>
  <si>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</si>
  <si>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</si>
  <si>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</si>
  <si>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</si>
  <si>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</si>
  <si>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</si>
  <si>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</si>
  <si>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</si>
  <si>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</si>
  <si>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</si>
  <si>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</si>
  <si>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</si>
  <si>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</si>
  <si>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</si>
  <si>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</si>
  <si>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</si>
  <si>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</si>
  <si>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</si>
  <si>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</si>
  <si>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</si>
  <si>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</si>
  <si>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</si>
  <si>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</si>
  <si>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</si>
  <si>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</si>
  <si>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</si>
  <si>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</si>
  <si>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</si>
  <si>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</si>
  <si>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</si>
  <si>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</si>
  <si>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</si>
  <si>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</si>
  <si>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</si>
  <si>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</si>
  <si>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</si>
  <si>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</si>
  <si>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</si>
  <si>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</si>
  <si>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</si>
  <si>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</si>
  <si>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</si>
  <si>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</si>
  <si>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</si>
  <si>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</si>
  <si>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</si>
  <si>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</si>
  <si>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</si>
  <si>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</si>
  <si>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</si>
  <si>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</si>
  <si>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</si>
  <si>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</si>
  <si>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</si>
  <si>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</si>
  <si>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</si>
  <si>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</si>
  <si>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</si>
  <si>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</si>
  <si>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</si>
  <si>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</si>
  <si>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</si>
  <si>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</si>
  <si>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</si>
  <si>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</si>
  <si>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</si>
  <si>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</si>
  <si>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</si>
  <si>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</si>
  <si>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</si>
  <si>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</si>
  <si>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</si>
  <si>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</si>
  <si>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</si>
  <si>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</si>
  <si>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</si>
  <si>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</si>
  <si>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</si>
  <si>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</si>
  <si>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</si>
  <si>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</si>
  <si>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</si>
  <si>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</si>
  <si>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</si>
  <si>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</si>
  <si>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</si>
  <si>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</si>
  <si>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</si>
  <si>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</si>
  <si>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</si>
  <si>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</si>
  <si>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</si>
  <si>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</si>
  <si>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</si>
  <si>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</si>
  <si>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</si>
  <si>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</si>
  <si>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</si>
  <si>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</si>
  <si>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</si>
  <si>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</si>
  <si>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</si>
  <si>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</si>
  <si>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</si>
  <si>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</si>
  <si>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</si>
  <si>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</si>
  <si>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</si>
  <si>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</si>
  <si>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</si>
  <si>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</si>
  <si>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</si>
  <si>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</si>
  <si>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</si>
  <si>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</si>
  <si>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</si>
  <si>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</si>
  <si>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</si>
  <si>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</si>
  <si>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</si>
  <si>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</si>
  <si>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</si>
  <si>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</si>
  <si>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</si>
  <si>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</si>
  <si>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</si>
  <si>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</si>
  <si>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</si>
  <si>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</si>
  <si>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</si>
  <si>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</si>
  <si>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</si>
  <si>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</si>
  <si>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</si>
  <si>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</si>
  <si>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</si>
  <si>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</si>
  <si>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</si>
  <si>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</si>
  <si>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</si>
  <si>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</si>
  <si>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</si>
  <si>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</si>
  <si>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</si>
  <si>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</si>
  <si>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</si>
  <si>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</si>
  <si>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</si>
  <si>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</si>
  <si>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</si>
  <si>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</si>
  <si>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</si>
  <si>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</si>
  <si>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</si>
  <si>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</si>
  <si>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</si>
  <si>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</si>
  <si>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</si>
  <si>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</si>
  <si>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</si>
  <si>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</si>
  <si>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</si>
  <si>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</si>
  <si>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</si>
  <si>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</si>
  <si>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</si>
  <si>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</si>
  <si>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</si>
  <si>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</si>
  <si>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</si>
  <si>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</si>
  <si>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</si>
  <si>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</si>
  <si>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</si>
  <si>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</si>
  <si>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</si>
  <si>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</si>
  <si>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</si>
  <si>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</si>
  <si>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</si>
  <si>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</si>
  <si>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</si>
  <si>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</si>
  <si>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</si>
  <si>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</si>
  <si>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</si>
  <si>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</si>
  <si>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</si>
  <si>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</si>
  <si>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</si>
  <si>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</si>
  <si>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</si>
  <si>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</si>
  <si>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</si>
  <si>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</si>
  <si>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</si>
  <si>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</si>
  <si>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</si>
  <si>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</si>
  <si>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</si>
  <si>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</si>
  <si>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</si>
  <si>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</si>
  <si>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</si>
  <si>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</si>
  <si>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</si>
  <si>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</si>
  <si>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</si>
  <si>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</si>
  <si>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</si>
  <si>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</si>
  <si>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</si>
  <si>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</si>
  <si>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</si>
  <si>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</si>
  <si>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</si>
  <si>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</si>
  <si>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</si>
  <si>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</si>
  <si>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</si>
  <si>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</si>
  <si>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</si>
  <si>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</si>
  <si>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</si>
  <si>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</si>
  <si>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</si>
  <si>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</si>
  <si>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</si>
  <si>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</si>
  <si>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</si>
  <si>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</si>
  <si>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</si>
  <si>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</si>
  <si>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</si>
  <si>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</si>
  <si>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</si>
  <si>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</si>
  <si>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</si>
  <si>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</si>
  <si>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</si>
  <si>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</si>
  <si>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</si>
  <si>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</si>
  <si>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</si>
  <si>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</si>
  <si>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</si>
  <si>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</si>
  <si>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</si>
  <si>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</si>
  <si>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</si>
  <si>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</si>
  <si>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</si>
  <si>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</si>
  <si>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</si>
  <si>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</si>
  <si>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</si>
  <si>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</si>
  <si>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</si>
  <si>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</si>
  <si>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</si>
  <si>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</si>
  <si>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</si>
  <si>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</si>
  <si>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</si>
  <si>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</si>
  <si>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</si>
  <si>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</si>
  <si>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</si>
  <si>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</si>
  <si>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</si>
  <si>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</si>
  <si>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</si>
  <si>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</si>
  <si>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</si>
  <si>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</si>
  <si>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</si>
  <si>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</si>
  <si>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</si>
  <si>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</si>
  <si>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</si>
  <si>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</si>
  <si>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</si>
  <si>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</si>
  <si>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</si>
  <si>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</si>
  <si>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</si>
  <si>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</si>
  <si>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</si>
  <si>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</si>
  <si>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</si>
  <si>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</si>
  <si>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</si>
  <si>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</si>
  <si>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</si>
  <si>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</si>
  <si>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</si>
  <si>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</si>
  <si>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</si>
  <si>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</si>
  <si>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</si>
  <si>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</si>
  <si>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</si>
  <si>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</si>
  <si>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</si>
  <si>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</si>
  <si>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</si>
  <si>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</si>
  <si>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</si>
  <si>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</si>
  <si>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</si>
  <si>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</si>
  <si>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</si>
  <si>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</si>
  <si>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</si>
  <si>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</si>
  <si>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</si>
  <si>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</si>
  <si>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</si>
  <si>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</si>
  <si>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</si>
  <si>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</si>
  <si>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</si>
  <si>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</si>
  <si>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</si>
  <si>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</si>
  <si>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</si>
  <si>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</si>
  <si>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</si>
  <si>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</si>
  <si>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</si>
  <si>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</si>
  <si>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</si>
  <si>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</si>
  <si>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</si>
  <si>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</si>
  <si>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</si>
  <si>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</si>
  <si>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</si>
  <si>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</si>
  <si>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</si>
  <si>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</si>
  <si>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</si>
  <si>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</si>
  <si>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</si>
  <si>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</si>
  <si>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</si>
  <si>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</si>
  <si>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</si>
  <si>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</si>
  <si>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</si>
  <si>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</si>
  <si>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</si>
  <si>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</si>
  <si>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</si>
  <si>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</si>
  <si>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</si>
  <si>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</si>
  <si>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</si>
  <si>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</si>
  <si>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</si>
  <si>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</si>
  <si>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</si>
  <si>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</si>
  <si>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</si>
  <si>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</si>
  <si>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</si>
  <si>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</si>
  <si>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</si>
  <si>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</si>
  <si>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</si>
  <si>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</si>
  <si>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</si>
  <si>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</si>
  <si>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</si>
  <si>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</si>
  <si>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</si>
  <si>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</si>
  <si>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</si>
  <si>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</si>
  <si>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</si>
  <si>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</si>
  <si>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</si>
  <si>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</si>
  <si>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</si>
  <si>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</si>
  <si>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</si>
  <si>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</si>
  <si>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</si>
  <si>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</si>
  <si>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</si>
  <si>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</si>
  <si>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</si>
  <si>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</si>
  <si>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</si>
  <si>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</si>
  <si>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</si>
  <si>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</si>
  <si>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</si>
  <si>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</si>
  <si>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</si>
  <si>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</si>
  <si>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</si>
  <si>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</si>
  <si>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</si>
  <si>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</si>
  <si>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</si>
  <si>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</si>
  <si>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</si>
  <si>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</si>
  <si>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</si>
  <si>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</si>
  <si>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</si>
  <si>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</si>
  <si>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</si>
  <si>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</si>
  <si>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</si>
  <si>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</si>
  <si>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</si>
  <si>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</si>
  <si>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</si>
  <si>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</si>
  <si>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</si>
  <si>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</si>
  <si>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</si>
  <si>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</si>
  <si>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</si>
  <si>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</si>
  <si>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</si>
  <si>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</si>
  <si>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</si>
  <si>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</si>
  <si>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</si>
  <si>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</si>
  <si>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</si>
  <si>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</si>
  <si>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</si>
  <si>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</si>
  <si>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</si>
  <si>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</si>
  <si>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</si>
  <si>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</si>
  <si>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</si>
  <si>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</si>
  <si>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</si>
  <si>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</si>
  <si>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</si>
  <si>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</si>
  <si>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</si>
  <si>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</si>
  <si>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</si>
  <si>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</si>
  <si>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</si>
  <si>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</si>
  <si>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</si>
  <si>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</si>
  <si>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</si>
  <si>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</si>
  <si>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</si>
  <si>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</si>
  <si>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</si>
  <si>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</si>
  <si>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</si>
  <si>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</si>
  <si>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</si>
  <si>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</si>
  <si>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</si>
  <si>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</si>
  <si>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</si>
  <si>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</si>
  <si>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</si>
  <si>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</si>
  <si>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</si>
  <si>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</si>
  <si>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</si>
  <si>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</si>
  <si>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</si>
  <si>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</si>
  <si>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</si>
  <si>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</si>
  <si>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</si>
  <si>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</si>
  <si>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</si>
  <si>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</si>
  <si>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</si>
  <si>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</si>
  <si>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</si>
  <si>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</si>
  <si>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</si>
  <si>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</si>
  <si>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</si>
  <si>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</si>
  <si>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</si>
  <si>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</si>
  <si>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</si>
  <si>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</si>
  <si>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</si>
  <si>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</si>
  <si>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</si>
  <si>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</si>
  <si>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</si>
  <si>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</si>
  <si>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</si>
  <si>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</si>
  <si>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</si>
  <si>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</si>
  <si>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</si>
  <si>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</si>
  <si>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</si>
  <si>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</si>
  <si>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</si>
  <si>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</si>
  <si>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</si>
  <si>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</si>
  <si>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</si>
  <si>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</si>
  <si>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</si>
  <si>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</si>
  <si>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</si>
  <si>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</si>
  <si>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</si>
  <si>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</si>
  <si>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</si>
  <si>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</si>
  <si>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</si>
  <si>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</si>
  <si>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</si>
  <si>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</si>
  <si>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</si>
  <si>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</si>
  <si>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</si>
  <si>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</si>
  <si>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</si>
  <si>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</si>
  <si>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</si>
  <si>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</si>
  <si>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</si>
  <si>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</si>
  <si>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</si>
  <si>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</si>
  <si>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</si>
  <si>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</si>
  <si>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</si>
  <si>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</si>
  <si>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</si>
  <si>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</si>
  <si>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</si>
  <si>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</si>
  <si>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</si>
  <si>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</si>
  <si>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</si>
  <si>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</si>
  <si>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</si>
  <si>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</si>
  <si>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</si>
  <si>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</si>
  <si>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</si>
  <si>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</si>
  <si>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</si>
  <si>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</si>
  <si>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</si>
  <si>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</si>
  <si>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</si>
  <si>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</si>
  <si>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</si>
  <si>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</si>
  <si>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</si>
  <si>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</si>
  <si>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</si>
  <si>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</si>
  <si>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</si>
  <si>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</si>
  <si>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</si>
  <si>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</si>
  <si>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</si>
  <si>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</si>
  <si>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</si>
  <si>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</si>
  <si>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</si>
  <si>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</si>
  <si>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</si>
  <si>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</si>
  <si>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</si>
  <si>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</si>
  <si>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</si>
  <si>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</si>
  <si>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</si>
  <si>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</si>
  <si>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</si>
  <si>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</si>
  <si>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</si>
  <si>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</si>
  <si>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</si>
  <si>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</si>
  <si>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</si>
  <si>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</si>
  <si>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</si>
  <si>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</si>
  <si>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</si>
  <si>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</si>
  <si>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</si>
  <si>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</si>
  <si>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</si>
  <si>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</si>
  <si>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</si>
  <si>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</si>
  <si>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</si>
  <si>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</si>
  <si>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</si>
  <si>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</si>
  <si>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</si>
  <si>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</si>
  <si>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</si>
  <si>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</si>
  <si>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</si>
  <si>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</si>
  <si>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</si>
  <si>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</si>
  <si>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</si>
  <si>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</si>
  <si>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</si>
  <si>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</si>
  <si>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</si>
  <si>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</si>
  <si>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</si>
  <si>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</si>
  <si>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</si>
  <si>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</si>
  <si>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</si>
  <si>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</si>
  <si>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</si>
  <si>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</si>
  <si>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</si>
  <si>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</si>
  <si>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</si>
  <si>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</si>
  <si>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</si>
  <si>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</si>
  <si>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</si>
  <si>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</si>
  <si>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</si>
  <si>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</si>
  <si>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</si>
  <si>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</si>
  <si>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</si>
  <si>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</si>
  <si>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</si>
  <si>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</si>
  <si>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</si>
  <si>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</si>
  <si>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</si>
  <si>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</si>
  <si>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</si>
  <si>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</si>
  <si>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</si>
  <si>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</si>
  <si>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</si>
  <si>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</si>
  <si>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</si>
  <si>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</si>
  <si>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</si>
  <si>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</si>
  <si>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</si>
  <si>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</si>
  <si>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</si>
  <si>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</si>
  <si>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</si>
  <si>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</si>
  <si>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</si>
  <si>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</si>
  <si>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</si>
  <si>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</si>
  <si>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</si>
  <si>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</si>
  <si>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</si>
  <si>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</si>
  <si>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</si>
  <si>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</si>
  <si>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</si>
  <si>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</si>
  <si>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</si>
  <si>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</si>
  <si>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</si>
  <si>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</si>
  <si>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</si>
  <si>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</si>
  <si>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</si>
  <si>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</si>
  <si>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</si>
  <si>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</si>
  <si>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</si>
  <si>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</si>
  <si>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</si>
  <si>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</si>
  <si>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</si>
  <si>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</si>
  <si>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</si>
  <si>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</si>
  <si>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</si>
  <si>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</si>
  <si>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</si>
  <si>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</si>
  <si>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</si>
  <si>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</si>
  <si>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</si>
  <si>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</si>
  <si>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</si>
  <si>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</si>
  <si>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</si>
  <si>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</si>
  <si>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</si>
  <si>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</si>
  <si>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</si>
  <si>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</si>
  <si>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</si>
  <si>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</si>
  <si>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</si>
  <si>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</si>
  <si>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</si>
  <si>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</si>
  <si>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</si>
  <si>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</si>
  <si>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</si>
  <si>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</si>
  <si>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</si>
  <si>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</si>
  <si>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</si>
  <si>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</si>
  <si>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</si>
  <si>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</si>
  <si>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</si>
  <si>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</si>
  <si>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</si>
  <si>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</si>
  <si>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</si>
  <si>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</si>
  <si>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</si>
  <si>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</si>
  <si>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</si>
  <si>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</si>
  <si>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</si>
  <si>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</si>
  <si>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</si>
  <si>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</si>
  <si>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</si>
  <si>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</si>
  <si>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</si>
  <si>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</si>
  <si>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</si>
  <si>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</si>
  <si>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</si>
  <si>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</si>
  <si>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</si>
  <si>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</si>
  <si>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</si>
  <si>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</si>
  <si>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</si>
  <si>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</si>
  <si>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</si>
  <si>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</si>
  <si>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</si>
  <si>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</si>
  <si>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</si>
  <si>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</si>
  <si>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</si>
  <si>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</si>
  <si>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</si>
  <si>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</si>
  <si>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</si>
  <si>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</si>
  <si>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</si>
  <si>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</si>
  <si>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</si>
  <si>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</si>
  <si>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</si>
  <si>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</si>
  <si>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</si>
  <si>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</si>
  <si>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</si>
  <si>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</si>
  <si>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</si>
  <si>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</si>
  <si>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</si>
  <si>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</si>
  <si>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</si>
  <si>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</si>
  <si>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</si>
  <si>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</si>
  <si>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</si>
  <si>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</si>
  <si>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</si>
  <si>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</si>
  <si>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</si>
  <si>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</si>
  <si>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</si>
  <si>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</si>
  <si>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</si>
  <si>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</si>
  <si>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</si>
  <si>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</si>
  <si>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</si>
  <si>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</si>
  <si>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</si>
  <si>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</si>
  <si>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</si>
  <si>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</si>
  <si>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</si>
  <si>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</si>
  <si>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</si>
  <si>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</si>
  <si>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</si>
  <si>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</si>
  <si>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</si>
  <si>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</si>
  <si>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</si>
  <si>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</si>
  <si>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</si>
  <si>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</si>
  <si>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</si>
  <si>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</si>
  <si>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</si>
  <si>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</si>
  <si>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</si>
  <si>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</si>
  <si>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</si>
  <si>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</si>
  <si>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</si>
  <si>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</si>
  <si>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</si>
  <si>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</si>
  <si>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</si>
  <si>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</si>
  <si>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</si>
  <si>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</si>
  <si>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</si>
  <si>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</si>
  <si>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</si>
  <si>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</si>
  <si>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</si>
  <si>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</si>
  <si>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</si>
  <si>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</si>
  <si>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</si>
  <si>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</si>
  <si>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</si>
  <si>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</si>
  <si>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</si>
  <si>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</si>
  <si>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</si>
  <si>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</si>
  <si>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</si>
  <si>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</si>
  <si>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</si>
  <si>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</si>
  <si>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</si>
  <si>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</si>
  <si>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</si>
  <si>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</si>
  <si>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</si>
  <si>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</si>
  <si>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</si>
  <si>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</si>
  <si>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</si>
  <si>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</si>
  <si>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</si>
  <si>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</si>
  <si>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</si>
  <si>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</si>
  <si>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</si>
  <si>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</si>
  <si>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</si>
  <si>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</si>
  <si>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</si>
  <si>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</si>
  <si>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</si>
  <si>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</si>
  <si>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</si>
  <si>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</si>
  <si>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</si>
  <si>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</si>
  <si>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</si>
  <si>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</si>
  <si>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</si>
  <si>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</si>
  <si>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</si>
  <si>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</si>
  <si>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</si>
  <si>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</si>
  <si>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</si>
  <si>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</si>
  <si>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</si>
  <si>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</si>
  <si>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</si>
  <si>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</si>
  <si>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</si>
  <si>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</si>
  <si>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</si>
  <si>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</si>
  <si>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</si>
  <si>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</si>
  <si>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</si>
  <si>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</si>
  <si>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</si>
  <si>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</si>
  <si>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</si>
  <si>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</si>
  <si>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</si>
  <si>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</si>
  <si>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</si>
  <si>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</si>
  <si>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</si>
  <si>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</si>
  <si>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</si>
  <si>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</si>
  <si>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</si>
  <si>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</si>
  <si>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</si>
  <si>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</si>
  <si>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</si>
  <si>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</si>
  <si>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</si>
  <si>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</si>
  <si>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</si>
  <si>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</si>
  <si>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</si>
  <si>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</si>
  <si>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</si>
  <si>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</si>
  <si>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</si>
  <si>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</si>
  <si>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</si>
  <si>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</si>
  <si>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</si>
  <si>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</si>
  <si>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</si>
  <si>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</si>
  <si>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</si>
  <si>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</si>
  <si>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</si>
  <si>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</si>
  <si>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</si>
  <si>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</si>
  <si>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</si>
  <si>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</si>
  <si>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</si>
  <si>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</si>
  <si>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</si>
  <si>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</si>
  <si>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</si>
  <si>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</si>
  <si>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</si>
  <si>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</si>
  <si>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</si>
  <si>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</si>
  <si>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</si>
  <si>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</si>
  <si>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</si>
  <si>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</si>
  <si>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</si>
  <si>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</si>
  <si>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</si>
  <si>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</si>
  <si>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</si>
  <si>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</si>
  <si>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</si>
  <si>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</si>
  <si>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</si>
  <si>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</si>
  <si>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</si>
  <si>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</si>
  <si>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</si>
  <si>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</si>
  <si>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</si>
  <si>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</si>
  <si>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</si>
  <si>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</si>
  <si>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</si>
  <si>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</si>
  <si>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</si>
  <si>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</si>
  <si>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</si>
  <si>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</si>
  <si>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</si>
  <si>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</si>
  <si>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</si>
  <si>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</si>
  <si>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</si>
  <si>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</si>
  <si>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</si>
  <si>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</si>
  <si>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</si>
  <si>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</si>
  <si>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</si>
  <si>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</si>
  <si>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</si>
  <si>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</si>
  <si>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</si>
  <si>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</si>
  <si>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</si>
  <si>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</si>
  <si>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</si>
  <si>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</si>
  <si>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</si>
  <si>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</si>
  <si>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</si>
  <si>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</si>
  <si>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</si>
  <si>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</si>
  <si>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</si>
  <si>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</si>
  <si>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</si>
  <si>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</si>
  <si>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</si>
  <si>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</si>
  <si>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</si>
  <si>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</si>
  <si>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</si>
  <si>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</si>
  <si>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</si>
  <si>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</si>
  <si>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</si>
  <si>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</si>
  <si>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</si>
  <si>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</si>
  <si>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</si>
  <si>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</si>
  <si>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</si>
  <si>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</si>
  <si>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</si>
  <si>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</si>
  <si>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</si>
  <si>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</si>
  <si>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</si>
  <si>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</si>
  <si>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</si>
  <si>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</si>
  <si>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</si>
  <si>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</si>
  <si>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</si>
  <si>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</si>
  <si>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</si>
  <si>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</si>
  <si>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</si>
  <si>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</si>
  <si>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</si>
  <si>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</si>
  <si>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</si>
  <si>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</si>
  <si>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</si>
  <si>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</si>
  <si>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</si>
  <si>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</si>
  <si>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</si>
  <si>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</si>
  <si>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</si>
  <si>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</si>
  <si>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</si>
  <si>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</si>
  <si>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</si>
  <si>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</si>
  <si>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</si>
  <si>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</si>
  <si>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</si>
  <si>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</si>
  <si>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</si>
  <si>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</si>
  <si>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</si>
  <si>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</si>
  <si>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</si>
  <si>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</si>
  <si>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</si>
  <si>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</si>
  <si>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</si>
  <si>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</si>
  <si>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</si>
  <si>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</si>
  <si>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</si>
  <si>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</si>
  <si>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</si>
  <si>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</si>
  <si>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</si>
  <si>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</si>
  <si>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</si>
  <si>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</si>
  <si>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</si>
  <si>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</si>
  <si>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</si>
  <si>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</si>
  <si>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</si>
  <si>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</si>
  <si>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</si>
  <si>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</si>
  <si>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</si>
  <si>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</si>
  <si>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</si>
  <si>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</si>
  <si>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</si>
  <si>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</si>
  <si>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</si>
  <si>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</si>
  <si>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</si>
  <si>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</si>
  <si>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</si>
  <si>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</si>
  <si>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</si>
  <si>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</si>
  <si>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</si>
  <si>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</si>
  <si>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</si>
  <si>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</si>
  <si>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</si>
  <si>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</si>
  <si>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</si>
  <si>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</si>
  <si>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</si>
  <si>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</si>
  <si>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</si>
  <si>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</si>
  <si>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</si>
  <si>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</si>
  <si>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</si>
  <si>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</si>
  <si>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</si>
  <si>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</si>
  <si>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</si>
  <si>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</si>
  <si>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</si>
  <si>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</si>
  <si>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</si>
  <si>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</si>
  <si>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</si>
  <si>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</si>
  <si>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</si>
  <si>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</si>
  <si>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</si>
  <si>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</si>
  <si>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</si>
  <si>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</si>
  <si>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</si>
  <si>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</si>
  <si>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</si>
  <si>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</si>
  <si>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</si>
  <si>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</si>
  <si>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</si>
  <si>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</si>
  <si>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</si>
  <si>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</si>
  <si>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</si>
  <si>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</si>
  <si>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</si>
  <si>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</si>
  <si>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</si>
  <si>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</si>
  <si>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</si>
  <si>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</si>
  <si>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</si>
  <si>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</si>
  <si>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</si>
  <si>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</si>
  <si>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</si>
  <si>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</si>
  <si>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</si>
  <si>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</si>
  <si>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</si>
  <si>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</si>
  <si>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</si>
  <si>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</si>
  <si>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</si>
  <si>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</si>
  <si>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</si>
  <si>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</si>
  <si>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</si>
  <si>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</si>
  <si>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</si>
  <si>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</si>
  <si>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</si>
  <si>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</si>
  <si>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</si>
  <si>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</si>
  <si>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</si>
  <si>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</si>
  <si>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</si>
  <si>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</si>
  <si>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</si>
  <si>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</si>
  <si>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</si>
  <si>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</si>
  <si>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</si>
  <si>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</si>
  <si>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</si>
  <si>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</si>
  <si>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</si>
  <si>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</si>
  <si>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</si>
  <si>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</si>
  <si>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</si>
  <si>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</si>
  <si>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</si>
  <si>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</si>
  <si>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</si>
  <si>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</si>
  <si>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</si>
  <si>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</si>
  <si>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</si>
  <si>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</si>
  <si>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</si>
  <si>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</si>
  <si>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</si>
  <si>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</si>
  <si>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</si>
  <si>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</si>
  <si>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</si>
  <si>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</si>
  <si>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</si>
  <si>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</si>
  <si>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</si>
  <si>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</si>
  <si>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</si>
  <si>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</si>
  <si>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</si>
  <si>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</si>
  <si>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</si>
  <si>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</si>
  <si>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</si>
  <si>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</si>
  <si>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</si>
  <si>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</si>
  <si>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</si>
  <si>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</si>
  <si>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</si>
  <si>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</si>
  <si>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</si>
  <si>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</si>
  <si>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</si>
  <si>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</si>
  <si>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</si>
  <si>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</si>
  <si>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</si>
  <si>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</si>
  <si>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</si>
  <si>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</si>
  <si>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</si>
  <si>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</si>
  <si>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</si>
  <si>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</si>
  <si>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</si>
  <si>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</si>
  <si>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</si>
  <si>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</si>
  <si>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</si>
  <si>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</si>
  <si>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</si>
  <si>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</si>
  <si>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</si>
  <si>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</si>
  <si>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</si>
  <si>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</si>
  <si>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</si>
  <si>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</si>
  <si>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</si>
  <si>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</si>
  <si>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</si>
  <si>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</si>
  <si>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</si>
  <si>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</si>
  <si>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</si>
  <si>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</si>
  <si>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</si>
  <si>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</si>
  <si>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</si>
  <si>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</si>
  <si>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</si>
  <si>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</si>
  <si>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</si>
  <si>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</si>
  <si>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</si>
  <si>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</si>
  <si>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</si>
  <si>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</si>
  <si>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</si>
  <si>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</si>
  <si>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</si>
  <si>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</si>
  <si>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</si>
  <si>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</si>
  <si>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</si>
  <si>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</si>
  <si>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</si>
  <si>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</si>
  <si>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</si>
  <si>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</si>
  <si>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</si>
  <si>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</si>
  <si>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</si>
  <si>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</si>
  <si>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</si>
  <si>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</si>
  <si>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</si>
  <si>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</si>
  <si>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</si>
  <si>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</si>
  <si>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</si>
  <si>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</si>
  <si>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</si>
  <si>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</si>
  <si>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</si>
  <si>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</si>
  <si>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</si>
  <si>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</si>
  <si>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</si>
  <si>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</si>
  <si>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</si>
  <si>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</si>
  <si>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</si>
  <si>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</si>
  <si>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</si>
  <si>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</si>
  <si>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</si>
  <si>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</si>
  <si>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</si>
  <si>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</si>
  <si>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</si>
  <si>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</si>
  <si>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</si>
  <si>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</si>
  <si>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</si>
  <si>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</si>
  <si>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</si>
  <si>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</si>
  <si>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</si>
  <si>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</si>
  <si>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</si>
  <si>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</si>
  <si>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</si>
  <si>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</si>
  <si>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</si>
  <si>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</si>
  <si>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</si>
  <si>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</si>
  <si>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</si>
  <si>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</si>
  <si>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</si>
  <si>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</si>
  <si>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</si>
  <si>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</si>
  <si>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</si>
  <si>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</si>
  <si>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</si>
  <si>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</si>
  <si>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</si>
  <si>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</si>
  <si>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</si>
  <si>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</si>
  <si>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</si>
  <si>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</si>
  <si>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</si>
  <si>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</si>
  <si>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</si>
  <si>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</si>
  <si>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</si>
  <si>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</si>
  <si>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</si>
  <si>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</si>
  <si>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</si>
  <si>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</si>
  <si>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</si>
  <si>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</si>
  <si>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</si>
  <si>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</si>
  <si>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</si>
  <si>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</si>
  <si>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</si>
  <si>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</si>
  <si>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</si>
  <si>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</si>
  <si>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</si>
  <si>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</si>
  <si>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</si>
  <si>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</si>
  <si>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</si>
  <si>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</si>
  <si>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</si>
  <si>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</si>
  <si>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</si>
  <si>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</si>
  <si>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</si>
  <si>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</si>
  <si>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</si>
  <si>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</si>
  <si>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</si>
  <si>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</si>
  <si>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</si>
  <si>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</si>
  <si>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</si>
  <si>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</si>
  <si>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</si>
  <si>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</si>
  <si>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</si>
  <si>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</si>
  <si>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</si>
  <si>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</si>
  <si>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</si>
  <si>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</si>
  <si>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</si>
  <si>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</si>
  <si>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</si>
  <si>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</si>
  <si>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</si>
  <si>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</si>
  <si>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</si>
  <si>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</si>
  <si>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</si>
  <si>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</si>
  <si>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</si>
  <si>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</si>
  <si>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</si>
  <si>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</si>
  <si>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</si>
  <si>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</si>
  <si>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</si>
  <si>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</si>
  <si>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</si>
  <si>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</si>
  <si>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</si>
  <si>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</si>
  <si>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</si>
  <si>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</si>
  <si>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</si>
  <si>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</si>
  <si>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</si>
  <si>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</si>
  <si>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</si>
  <si>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</si>
  <si>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</si>
  <si>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</si>
  <si>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</si>
  <si>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</si>
  <si>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</si>
  <si>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</si>
  <si>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</si>
  <si>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</si>
  <si>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</si>
  <si>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</si>
  <si>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</si>
  <si>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</si>
  <si>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</si>
  <si>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</si>
  <si>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</si>
  <si>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</si>
  <si>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</si>
  <si>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</si>
  <si>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</si>
  <si>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</si>
  <si>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</si>
  <si>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</si>
  <si>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</si>
  <si>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</si>
  <si>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</si>
  <si>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</si>
  <si>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</si>
  <si>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</si>
  <si>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</si>
  <si>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</si>
  <si>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</si>
  <si>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</si>
  <si>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</si>
  <si>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</si>
  <si>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</si>
  <si>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</si>
  <si>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</si>
  <si>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</si>
  <si>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</si>
  <si>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</si>
  <si>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</si>
  <si>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</si>
  <si>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</si>
  <si>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</si>
  <si>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</si>
  <si>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</si>
  <si>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</si>
  <si>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</si>
  <si>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</si>
  <si>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</si>
  <si>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</si>
  <si>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</si>
  <si>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</si>
  <si>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</si>
  <si>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</si>
  <si>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</si>
  <si>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</si>
  <si>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</si>
  <si>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</si>
  <si>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</si>
  <si>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</si>
  <si>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</si>
  <si>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</si>
  <si>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</si>
  <si>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</si>
  <si>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</si>
  <si>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</si>
  <si>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</si>
  <si>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</si>
  <si>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</si>
  <si>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</si>
  <si>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</si>
  <si>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</si>
  <si>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</si>
  <si>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</si>
  <si>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</si>
  <si>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</si>
  <si>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</si>
  <si>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</si>
  <si>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</si>
  <si>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</si>
  <si>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</si>
  <si>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</si>
  <si>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</si>
  <si>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</si>
  <si>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</si>
  <si>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</si>
  <si>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</si>
  <si>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</si>
  <si>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</si>
  <si>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</si>
  <si>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</si>
  <si>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</si>
  <si>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</si>
  <si>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</si>
  <si>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</si>
  <si>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</si>
  <si>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</si>
  <si>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</si>
  <si>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</si>
  <si>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</si>
  <si>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</si>
  <si>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</si>
  <si>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</si>
  <si>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</si>
  <si>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</si>
  <si>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</si>
  <si>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</si>
  <si>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</si>
  <si>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</si>
  <si>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</si>
  <si>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</si>
  <si>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</si>
  <si>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</si>
  <si>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</si>
  <si>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</si>
  <si>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</si>
  <si>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</si>
  <si>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</si>
  <si>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</si>
  <si>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</si>
  <si>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</si>
  <si>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</si>
  <si>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</si>
  <si>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</si>
  <si>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</si>
  <si>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</si>
  <si>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</si>
  <si>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</si>
  <si>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</si>
  <si>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</si>
  <si>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</si>
  <si>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</si>
  <si>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</si>
  <si>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</si>
  <si>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</si>
  <si>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</si>
  <si>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</si>
  <si>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</si>
  <si>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</si>
  <si>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</si>
  <si>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</si>
  <si>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</si>
  <si>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</si>
  <si>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</si>
  <si>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</si>
  <si>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</si>
  <si>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</si>
  <si>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</si>
  <si>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</si>
  <si>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</si>
  <si>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</si>
  <si>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</si>
  <si>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</si>
  <si>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</si>
  <si>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</si>
  <si>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</si>
  <si>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</si>
  <si>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</si>
  <si>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</si>
  <si>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</si>
  <si>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</si>
  <si>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</si>
  <si>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</si>
  <si>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</si>
  <si>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</si>
  <si>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</si>
  <si>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</si>
  <si>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</si>
  <si>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</si>
  <si>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</si>
  <si>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</si>
  <si>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</si>
  <si>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</si>
  <si>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</si>
  <si>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</si>
  <si>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</si>
  <si>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</si>
  <si>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</si>
  <si>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</si>
  <si>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</si>
  <si>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</si>
  <si>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</si>
  <si>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</si>
  <si>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</si>
  <si>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</si>
  <si>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</si>
  <si>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</si>
  <si>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</si>
  <si>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</si>
  <si>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</si>
  <si>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</si>
  <si>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</si>
  <si>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</si>
  <si>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</si>
  <si>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</si>
  <si>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</si>
  <si>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</si>
  <si>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</si>
  <si>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</si>
  <si>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</si>
  <si>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</si>
  <si>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</si>
  <si>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</si>
  <si>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</si>
  <si>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</si>
  <si>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</si>
  <si>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</si>
  <si>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</si>
  <si>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</si>
  <si>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</si>
  <si>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</si>
  <si>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</si>
  <si>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</si>
  <si>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</si>
  <si>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</si>
  <si>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</si>
  <si>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</si>
  <si>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</si>
  <si>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</si>
  <si>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</si>
  <si>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</si>
  <si>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</si>
  <si>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</si>
  <si>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</si>
  <si>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</si>
  <si>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</si>
  <si>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</si>
  <si>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</si>
  <si>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</si>
  <si>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</si>
  <si>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</si>
  <si>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</si>
  <si>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</si>
  <si>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</si>
  <si>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</si>
  <si>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</si>
  <si>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</si>
  <si>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</si>
  <si>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</si>
  <si>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</si>
  <si>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</si>
  <si>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</si>
  <si>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</si>
  <si>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</si>
  <si>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</si>
  <si>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</si>
  <si>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</si>
  <si>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</si>
  <si>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</si>
  <si>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</si>
  <si>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</si>
  <si>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</si>
  <si>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</si>
  <si>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</si>
  <si>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</si>
  <si>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</si>
  <si>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</si>
  <si>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</si>
  <si>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</si>
  <si>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</si>
  <si>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</si>
  <si>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</si>
  <si>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</si>
  <si>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</si>
  <si>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</si>
  <si>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</si>
  <si>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</si>
  <si>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</si>
  <si>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</si>
  <si>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</si>
  <si>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</si>
  <si>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</si>
  <si>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</si>
  <si>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</si>
  <si>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</si>
  <si>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</si>
  <si>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</si>
  <si>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</si>
  <si>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</si>
  <si>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</si>
  <si>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</si>
  <si>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</si>
  <si>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</si>
  <si>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</si>
  <si>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</si>
  <si>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</si>
  <si>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</si>
  <si>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</si>
  <si>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</si>
  <si>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</si>
  <si>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</si>
  <si>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</si>
  <si>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</si>
  <si>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</si>
  <si>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</si>
  <si>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</si>
  <si>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</si>
  <si>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</si>
  <si>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</si>
  <si>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</si>
  <si>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</si>
  <si>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</si>
  <si>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</si>
  <si>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</si>
  <si>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</si>
  <si>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</si>
  <si>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</si>
  <si>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</si>
  <si>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</si>
  <si>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</si>
  <si>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</si>
  <si>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</si>
  <si>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</si>
  <si>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</si>
  <si>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</si>
  <si>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</si>
  <si>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</si>
  <si>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</si>
  <si>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</si>
  <si>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</si>
  <si>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</si>
  <si>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</si>
  <si>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</si>
  <si>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</si>
  <si>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</si>
  <si>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</si>
  <si>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</si>
  <si>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</si>
  <si>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</si>
  <si>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</si>
  <si>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</si>
  <si>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</si>
  <si>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</si>
  <si>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</si>
  <si>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</si>
  <si>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</si>
  <si>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</si>
  <si>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</si>
  <si>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</si>
  <si>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</si>
  <si>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</si>
  <si>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</si>
  <si>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</si>
  <si>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</si>
  <si>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</si>
  <si>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</si>
  <si>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</si>
  <si>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</si>
  <si>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</si>
  <si>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</si>
  <si>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</si>
  <si>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</si>
  <si>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</si>
  <si>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</si>
  <si>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</si>
  <si>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</si>
  <si>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</si>
  <si>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</si>
  <si>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</si>
  <si>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</si>
  <si>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</si>
  <si>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</si>
  <si>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</si>
  <si>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</si>
  <si>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</si>
  <si>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</si>
  <si>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</si>
  <si>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</si>
  <si>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</si>
  <si>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</si>
  <si>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</si>
  <si>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</si>
  <si>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</si>
  <si>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</si>
  <si>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</si>
  <si>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</si>
  <si>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</si>
  <si>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</si>
  <si>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</si>
  <si>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</si>
  <si>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</si>
  <si>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</si>
  <si>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</si>
  <si>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</si>
  <si>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</si>
  <si>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</si>
  <si>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</si>
  <si>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</si>
  <si>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</si>
  <si>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</si>
  <si>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</si>
  <si>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</si>
  <si>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</si>
  <si>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</si>
  <si>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</si>
  <si>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</si>
  <si>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</si>
  <si>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</si>
  <si>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</si>
  <si>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</si>
  <si>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</si>
  <si>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</si>
  <si>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</si>
  <si>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</si>
  <si>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</si>
  <si>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</si>
  <si>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</si>
  <si>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</si>
  <si>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</si>
  <si>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</si>
  <si>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</si>
  <si>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</si>
  <si>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</si>
  <si>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</si>
  <si>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</si>
  <si>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</si>
  <si>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</si>
  <si>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</si>
  <si>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</si>
  <si>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</si>
  <si>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</si>
  <si>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</si>
  <si>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</si>
  <si>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</si>
  <si>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</si>
  <si>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</si>
  <si>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</si>
  <si>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</si>
  <si>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</si>
  <si>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</si>
  <si>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</si>
  <si>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</si>
  <si>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</si>
  <si>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</si>
  <si>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</si>
  <si>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</si>
  <si>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</si>
  <si>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</si>
  <si>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</si>
  <si>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</si>
  <si>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</si>
  <si>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</si>
  <si>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</si>
  <si>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</si>
  <si>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</si>
  <si>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</si>
  <si>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</si>
  <si>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</si>
  <si>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</si>
  <si>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</si>
  <si>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</si>
  <si>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</si>
  <si>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</si>
  <si>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</si>
  <si>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</si>
  <si>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</si>
  <si>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</si>
  <si>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</si>
  <si>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</si>
  <si>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</si>
  <si>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</si>
  <si>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</si>
  <si>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</si>
  <si>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</si>
  <si>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</si>
  <si>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</si>
  <si>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</si>
  <si>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</si>
  <si>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</si>
  <si>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</si>
  <si>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</si>
  <si>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</si>
  <si>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</si>
  <si>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</si>
  <si>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</si>
  <si>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</si>
  <si>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</si>
  <si>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</si>
  <si>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</si>
  <si>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</si>
  <si>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</si>
  <si>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</si>
  <si>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</si>
  <si>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</si>
  <si>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</si>
  <si>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</si>
  <si>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</si>
  <si>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</si>
  <si>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</si>
  <si>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</si>
  <si>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</si>
  <si>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</si>
  <si>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</si>
  <si>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</si>
  <si>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</si>
  <si>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</si>
  <si>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</si>
  <si>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</si>
  <si>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</si>
  <si>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</si>
  <si>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</si>
  <si>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</si>
  <si>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</si>
  <si>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</si>
  <si>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</si>
  <si>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</si>
  <si>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</si>
  <si>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</si>
  <si>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</si>
  <si>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</si>
  <si>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</si>
  <si>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</si>
  <si>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</si>
  <si>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</si>
  <si>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</si>
  <si>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</si>
  <si>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</si>
  <si>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</si>
  <si>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</si>
  <si>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</si>
  <si>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</si>
  <si>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</si>
  <si>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</si>
  <si>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</si>
  <si>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</si>
  <si>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</si>
  <si>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</si>
  <si>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</si>
  <si>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</si>
  <si>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</si>
  <si>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</si>
  <si>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</si>
  <si>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</si>
  <si>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</si>
  <si>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</si>
  <si>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</si>
  <si>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</si>
  <si>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</si>
  <si>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</si>
  <si>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</si>
  <si>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</si>
  <si>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</si>
  <si>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</si>
  <si>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</si>
  <si>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</si>
  <si>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</si>
  <si>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</si>
  <si>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</si>
  <si>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</si>
  <si>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</si>
  <si>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</si>
  <si>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</si>
  <si>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</si>
  <si>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</si>
  <si>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</si>
  <si>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</si>
  <si>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</si>
  <si>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</si>
  <si>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</si>
  <si>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</si>
  <si>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</si>
  <si>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</si>
  <si>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</si>
  <si>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</si>
  <si>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</si>
  <si>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</si>
  <si>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</si>
  <si>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</si>
  <si>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</si>
  <si>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</si>
  <si>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</si>
  <si>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</si>
  <si>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</si>
  <si>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</si>
  <si>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</si>
  <si>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</si>
  <si>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</si>
  <si>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</si>
  <si>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</si>
  <si>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</si>
  <si>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</si>
  <si>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</si>
  <si>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</si>
  <si>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</si>
  <si>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</si>
  <si>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</si>
  <si>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</si>
  <si>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</si>
  <si>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</si>
  <si>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</si>
  <si>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</si>
  <si>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</si>
  <si>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</si>
  <si>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</si>
  <si>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</si>
  <si>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</si>
  <si>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</si>
  <si>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</si>
  <si>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</si>
  <si>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</si>
  <si>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</si>
  <si>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</si>
  <si>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</si>
  <si>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</si>
  <si>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</si>
  <si>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</si>
  <si>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</si>
  <si>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</si>
  <si>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</si>
  <si>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</si>
  <si>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</si>
  <si>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</si>
  <si>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</si>
  <si>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</si>
  <si>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</si>
  <si>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</si>
  <si>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</si>
  <si>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</si>
  <si>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</si>
  <si>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</si>
  <si>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</si>
  <si>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</si>
  <si>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</si>
  <si>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</si>
  <si>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</si>
  <si>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</si>
  <si>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</si>
  <si>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</si>
  <si>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</si>
  <si>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</si>
  <si>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</si>
  <si>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</si>
  <si>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</si>
  <si>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</si>
  <si>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</si>
  <si>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</si>
  <si>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</si>
  <si>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</si>
  <si>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</si>
  <si>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</si>
  <si>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</si>
  <si>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</si>
  <si>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</si>
  <si>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</si>
  <si>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</si>
  <si>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</si>
  <si>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</si>
  <si>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</si>
  <si>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</si>
  <si>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</si>
  <si>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</si>
  <si>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</si>
  <si>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</si>
  <si>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</si>
  <si>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</si>
  <si>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</si>
  <si>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</si>
  <si>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</si>
  <si>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</si>
  <si>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</si>
  <si>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</si>
  <si>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</si>
  <si>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</si>
  <si>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</si>
  <si>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</si>
  <si>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</si>
  <si>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</si>
  <si>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</si>
  <si>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</si>
  <si>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</si>
  <si>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</si>
  <si>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</si>
  <si>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</si>
  <si>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</si>
  <si>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</si>
  <si>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</si>
  <si>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</si>
  <si>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</si>
  <si>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</si>
  <si>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</si>
  <si>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</si>
  <si>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</si>
  <si>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</si>
  <si>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</si>
  <si>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</si>
  <si>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</si>
  <si>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</si>
  <si>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</si>
  <si>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</si>
  <si>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</si>
  <si>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</si>
  <si>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</si>
  <si>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</si>
  <si>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</si>
  <si>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</si>
  <si>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</si>
  <si>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</si>
  <si>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</si>
  <si>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</si>
  <si>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</si>
  <si>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</si>
  <si>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</si>
  <si>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</si>
  <si>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</si>
  <si>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</si>
  <si>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</si>
  <si>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</si>
  <si>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</si>
  <si>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</si>
  <si>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</si>
  <si>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</si>
  <si>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</si>
  <si>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</si>
  <si>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</si>
  <si>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</si>
  <si>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</si>
  <si>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</si>
  <si>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</si>
  <si>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</si>
  <si>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</si>
  <si>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</si>
  <si>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</si>
  <si>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</si>
  <si>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</si>
  <si>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</si>
  <si>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</si>
  <si>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</si>
  <si>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</si>
  <si>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</si>
  <si>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</si>
  <si>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</si>
  <si>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</si>
  <si>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</si>
  <si>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</si>
  <si>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</si>
  <si>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</si>
  <si>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</si>
  <si>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</si>
  <si>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</si>
  <si>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</si>
  <si>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</si>
  <si>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</si>
  <si>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</si>
  <si>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</si>
  <si>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</si>
  <si>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</si>
  <si>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</si>
  <si>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</si>
  <si>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</si>
  <si>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</si>
  <si>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</si>
  <si>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</si>
  <si>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</si>
  <si>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</si>
  <si>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</si>
  <si>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</si>
  <si>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</si>
  <si>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</si>
  <si>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</si>
  <si>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</si>
  <si>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</si>
  <si>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</si>
  <si>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</si>
  <si>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</si>
  <si>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</si>
  <si>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</si>
  <si>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</si>
  <si>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</si>
  <si>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</si>
  <si>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</si>
  <si>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</si>
  <si>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</si>
  <si>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</si>
  <si>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</si>
  <si>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</si>
  <si>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</si>
  <si>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</si>
  <si>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</si>
  <si>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</si>
  <si>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</si>
  <si>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</si>
  <si>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</si>
  <si>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</si>
  <si>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</si>
  <si>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</si>
  <si>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</si>
  <si>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</si>
  <si>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</si>
  <si>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</si>
  <si>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</si>
  <si>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</si>
  <si>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</si>
  <si>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</si>
  <si>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</si>
  <si>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</si>
  <si>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</si>
  <si>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</si>
  <si>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</si>
  <si>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</si>
  <si>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</si>
  <si>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</si>
  <si>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</si>
  <si>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</si>
  <si>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</si>
  <si>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</si>
  <si>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</si>
  <si>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</si>
  <si>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</si>
  <si>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</si>
  <si>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</si>
  <si>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</si>
  <si>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</si>
  <si>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</si>
  <si>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</si>
  <si>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</si>
  <si>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</si>
  <si>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</si>
  <si>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</si>
  <si>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</si>
  <si>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</si>
  <si>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</si>
  <si>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</si>
  <si>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</si>
  <si>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</si>
  <si>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</si>
  <si>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</si>
  <si>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</si>
  <si>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</si>
  <si>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</si>
  <si>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</si>
  <si>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</si>
  <si>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</si>
  <si>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</si>
  <si>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</si>
  <si>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</si>
  <si>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</si>
  <si>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</si>
  <si>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</si>
  <si>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</si>
  <si>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</si>
  <si>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</si>
  <si>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</si>
  <si>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</si>
  <si>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</si>
  <si>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</si>
  <si>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</si>
  <si>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</si>
  <si>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</si>
  <si>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</si>
  <si>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</si>
  <si>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</si>
  <si>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</si>
  <si>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</si>
  <si>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</si>
  <si>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</si>
  <si>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</si>
  <si>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</si>
  <si>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</si>
  <si>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</si>
  <si>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</si>
  <si>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</si>
  <si>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</si>
  <si>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</si>
  <si>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</si>
  <si>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</si>
  <si>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</si>
  <si>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</si>
  <si>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</si>
  <si>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</si>
  <si>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</si>
  <si>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</si>
  <si>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</si>
  <si>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</si>
  <si>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</si>
  <si>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</si>
  <si>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</si>
  <si>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</si>
  <si>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</si>
  <si>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</si>
  <si>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</si>
  <si>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</si>
  <si>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</si>
  <si>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</si>
  <si>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</si>
  <si>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</si>
  <si>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</si>
  <si>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</si>
  <si>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</si>
  <si>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</si>
  <si>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</si>
  <si>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</si>
  <si>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</si>
  <si>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</si>
  <si>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</si>
  <si>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</si>
  <si>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</si>
  <si>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</si>
  <si>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</si>
  <si>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</si>
  <si>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</si>
  <si>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</si>
  <si>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</si>
  <si>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</si>
  <si>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</si>
  <si>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</si>
  <si>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</si>
  <si>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</si>
  <si>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</si>
  <si>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</si>
  <si>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</si>
  <si>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</si>
  <si>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</si>
  <si>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</si>
  <si>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</si>
  <si>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</si>
  <si>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</si>
  <si>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</si>
  <si>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</si>
  <si>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</si>
  <si>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</si>
  <si>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</si>
  <si>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</si>
  <si>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</si>
  <si>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</si>
  <si>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</si>
  <si>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</si>
  <si>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</si>
  <si>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</si>
  <si>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</si>
  <si>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</si>
  <si>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</si>
  <si>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</si>
  <si>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</si>
  <si>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</si>
  <si>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</si>
  <si>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</si>
  <si>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</si>
  <si>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</si>
  <si>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</si>
  <si>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</si>
  <si>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</si>
  <si>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</si>
  <si>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</si>
  <si>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</si>
  <si>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</si>
  <si>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</si>
  <si>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</si>
  <si>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</si>
  <si>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</si>
  <si>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</si>
  <si>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</si>
  <si>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</si>
  <si>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</si>
  <si>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</si>
  <si>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</si>
  <si>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</si>
  <si>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</si>
  <si>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</si>
  <si>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</si>
  <si>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</si>
  <si>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</si>
  <si>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</si>
  <si>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</si>
  <si>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</si>
  <si>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</si>
  <si>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</si>
  <si>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</si>
  <si>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</si>
  <si>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</si>
  <si>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</si>
  <si>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</si>
  <si>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</si>
  <si>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</si>
  <si>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</si>
  <si>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</si>
  <si>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</si>
  <si>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</si>
  <si>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</si>
  <si>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</si>
  <si>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</si>
  <si>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</si>
  <si>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</si>
  <si>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</si>
  <si>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</si>
  <si>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</si>
  <si>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</si>
  <si>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</si>
  <si>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</si>
  <si>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</si>
  <si>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</si>
  <si>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</si>
  <si>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</si>
  <si>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</si>
  <si>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</si>
  <si>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</si>
  <si>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</si>
  <si>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</si>
  <si>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</si>
  <si>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</si>
  <si>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</si>
  <si>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</si>
  <si>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</si>
  <si>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</si>
  <si>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</si>
  <si>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</si>
  <si>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</si>
  <si>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</si>
  <si>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</si>
  <si>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</si>
  <si>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</si>
  <si>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</si>
  <si>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</si>
  <si>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</si>
  <si>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</si>
  <si>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</si>
  <si>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</si>
  <si>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</si>
  <si>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</si>
  <si>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</si>
  <si>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</si>
  <si>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</si>
  <si>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</si>
  <si>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</si>
  <si>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</si>
  <si>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</si>
  <si>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</si>
  <si>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</si>
  <si>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</si>
  <si>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</si>
  <si>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</si>
  <si>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</si>
  <si>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</si>
  <si>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</si>
  <si>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</si>
  <si>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</si>
  <si>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</si>
  <si>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</si>
  <si>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</si>
  <si>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</si>
  <si>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</si>
  <si>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</si>
  <si>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</si>
  <si>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</si>
  <si>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</si>
  <si>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</si>
  <si>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</si>
  <si>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</si>
  <si>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</si>
  <si>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</si>
  <si>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</si>
  <si>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</si>
  <si>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</si>
  <si>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</si>
  <si>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</si>
  <si>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</si>
  <si>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</si>
  <si>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</si>
  <si>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</si>
  <si>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</si>
  <si>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</si>
  <si>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</si>
  <si>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</si>
  <si>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</si>
  <si>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</si>
  <si>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</si>
  <si>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</si>
  <si>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</si>
  <si>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</si>
  <si>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</si>
  <si>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</si>
  <si>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</si>
  <si>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</si>
  <si>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</si>
  <si>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</si>
  <si>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</si>
  <si>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</si>
  <si>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</si>
  <si>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</si>
  <si>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</si>
  <si>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</si>
  <si>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</si>
  <si>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</si>
  <si>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</si>
  <si>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</si>
  <si>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</si>
  <si>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</si>
  <si>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</si>
  <si>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</si>
  <si>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</si>
  <si>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</si>
  <si>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</si>
  <si>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</si>
  <si>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</si>
  <si>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</si>
  <si>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</si>
  <si>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</si>
  <si>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</si>
  <si>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</si>
  <si>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</si>
  <si>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</si>
  <si>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</si>
  <si>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</si>
  <si>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</si>
  <si>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</si>
  <si>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</si>
  <si>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</si>
  <si>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</si>
  <si>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</si>
  <si>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</si>
  <si>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</si>
  <si>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</si>
  <si>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</si>
  <si>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</si>
  <si>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</si>
  <si>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</si>
  <si>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</si>
  <si>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</si>
  <si>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</si>
  <si>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</si>
  <si>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</si>
  <si>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</si>
  <si>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</si>
  <si>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</si>
  <si>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</si>
  <si>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</si>
  <si>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</si>
  <si>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</si>
  <si>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</si>
  <si>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</si>
  <si>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</si>
  <si>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</si>
  <si>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</si>
  <si>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</si>
  <si>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</si>
  <si>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</si>
  <si>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</si>
  <si>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</si>
  <si>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</si>
  <si>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</si>
  <si>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</si>
  <si>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</si>
  <si>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</si>
  <si>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</si>
  <si>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</si>
  <si>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</si>
  <si>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</si>
  <si>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</si>
  <si>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</si>
  <si>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</si>
  <si>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</si>
  <si>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</si>
  <si>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</si>
  <si>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</si>
  <si>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</si>
  <si>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</si>
  <si>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</si>
  <si>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</si>
  <si>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</si>
  <si>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</si>
  <si>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</si>
  <si>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</si>
  <si>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</si>
  <si>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</si>
  <si>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</si>
  <si>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</si>
  <si>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</si>
  <si>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</si>
  <si>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</si>
  <si>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</si>
  <si>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</si>
  <si>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</si>
  <si>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</si>
  <si>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</si>
  <si>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</si>
  <si>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</si>
  <si>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</si>
  <si>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</si>
  <si>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</si>
  <si>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</si>
  <si>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</si>
  <si>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</si>
  <si>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</si>
  <si>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</si>
  <si>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</si>
  <si>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</si>
  <si>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</si>
  <si>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</si>
  <si>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</si>
  <si>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</si>
  <si>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</si>
  <si>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</si>
  <si>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</si>
  <si>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</si>
  <si>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</si>
  <si>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</si>
  <si>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</si>
  <si>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</si>
  <si>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</si>
  <si>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</si>
  <si>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</si>
  <si>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</si>
  <si>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</si>
  <si>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</si>
  <si>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</si>
  <si>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</si>
  <si>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</si>
  <si>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</si>
  <si>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</si>
  <si>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</si>
  <si>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</si>
  <si>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</si>
  <si>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</si>
  <si>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</si>
  <si>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</si>
  <si>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</si>
  <si>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</si>
  <si>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</si>
  <si>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</si>
  <si>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</si>
  <si>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</si>
  <si>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</si>
  <si>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</si>
  <si>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</si>
  <si>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</si>
  <si>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</si>
  <si>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</si>
  <si>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</si>
  <si>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</si>
  <si>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</si>
  <si>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</si>
  <si>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</si>
  <si>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</si>
  <si>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</si>
  <si>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</si>
  <si>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</si>
  <si>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</si>
  <si>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</si>
  <si>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</si>
  <si>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</si>
  <si>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</si>
  <si>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</si>
  <si>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</si>
  <si>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</si>
  <si>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</si>
  <si>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</si>
  <si>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</si>
  <si>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</si>
  <si>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</si>
  <si>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</si>
  <si>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</si>
  <si>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</si>
  <si>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</si>
  <si>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</si>
  <si>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</si>
  <si>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</si>
  <si>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</si>
  <si>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</si>
  <si>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</si>
  <si>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</si>
  <si>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</si>
  <si>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</si>
  <si>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</si>
  <si>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</si>
  <si>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</si>
  <si>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</si>
  <si>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</si>
  <si>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</si>
  <si>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</si>
  <si>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</si>
  <si>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</si>
  <si>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</si>
  <si>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</si>
  <si>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</si>
  <si>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</si>
  <si>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</si>
  <si>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</si>
  <si>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</si>
  <si>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</si>
  <si>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</si>
  <si>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</si>
  <si>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</si>
  <si>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</si>
  <si>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</si>
  <si>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</si>
  <si>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</si>
  <si>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</si>
  <si>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</si>
  <si>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</si>
  <si>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</si>
  <si>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</si>
  <si>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</si>
  <si>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</si>
  <si>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</si>
  <si>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</si>
  <si>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</si>
  <si>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</si>
  <si>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</si>
  <si>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</si>
  <si>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</si>
  <si>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</si>
  <si>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</si>
  <si>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</si>
  <si>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</si>
  <si>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</si>
  <si>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</si>
  <si>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</si>
  <si>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</si>
  <si>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</si>
  <si>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</si>
  <si>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</si>
  <si>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</si>
  <si>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</si>
  <si>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</si>
  <si>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</si>
  <si>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</si>
  <si>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</si>
  <si>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</si>
  <si>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</si>
  <si>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</si>
  <si>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</si>
  <si>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</si>
  <si>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</si>
  <si>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</si>
  <si>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</si>
  <si>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</si>
  <si>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</si>
  <si>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</si>
  <si>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</si>
  <si>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</si>
  <si>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</si>
  <si>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</si>
  <si>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</si>
  <si>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</si>
  <si>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</si>
  <si>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</si>
  <si>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</si>
  <si>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</si>
  <si>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</si>
  <si>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</si>
  <si>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</si>
  <si>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</si>
  <si>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</si>
  <si>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</si>
  <si>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</si>
  <si>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</si>
  <si>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</si>
  <si>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</si>
  <si>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</si>
  <si>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</si>
  <si>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</si>
  <si>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</si>
  <si>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</si>
  <si>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</si>
  <si>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</si>
  <si>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</si>
  <si>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</si>
  <si>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</si>
  <si>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</si>
  <si>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</si>
  <si>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</si>
  <si>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</si>
  <si>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</si>
  <si>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</si>
  <si>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</si>
  <si>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</si>
  <si>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</si>
  <si>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</si>
  <si>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</si>
  <si>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</si>
  <si>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</si>
  <si>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</si>
  <si>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</si>
  <si>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</si>
  <si>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</si>
  <si>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</si>
  <si>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</si>
  <si>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</si>
  <si>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</si>
  <si>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</si>
  <si>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</si>
  <si>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</si>
  <si>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</si>
  <si>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</si>
  <si>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</si>
  <si>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</si>
  <si>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</si>
  <si>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</si>
  <si>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</si>
  <si>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</si>
  <si>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</si>
  <si>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</si>
  <si>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</si>
  <si>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</si>
  <si>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</si>
  <si>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</si>
  <si>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</si>
  <si>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</si>
  <si>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</si>
  <si>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</si>
  <si>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</si>
  <si>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</si>
  <si>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</si>
  <si>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</si>
  <si>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</si>
  <si>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</si>
  <si>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</si>
  <si>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</si>
  <si>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</si>
  <si>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</si>
  <si>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</si>
  <si>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</si>
  <si>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</si>
  <si>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</si>
  <si>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</si>
  <si>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</si>
  <si>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</si>
  <si>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</si>
  <si>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</si>
  <si>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</si>
  <si>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</si>
  <si>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</si>
  <si>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</si>
  <si>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</si>
  <si>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</si>
  <si>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</si>
  <si>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</si>
  <si>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</si>
  <si>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</si>
  <si>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</si>
  <si>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</si>
  <si>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</si>
  <si>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</si>
  <si>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</si>
  <si>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</si>
  <si>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</si>
  <si>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</si>
  <si>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</si>
  <si>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</si>
  <si>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</si>
  <si>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</si>
  <si>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</si>
  <si>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</si>
  <si>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</si>
  <si>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</si>
  <si>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</si>
  <si>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</si>
  <si>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</si>
  <si>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</si>
  <si>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</si>
  <si>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</si>
  <si>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</si>
  <si>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</si>
  <si>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</si>
  <si>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</si>
  <si>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</si>
  <si>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</si>
  <si>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</si>
  <si>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</si>
  <si>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</si>
  <si>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</si>
  <si>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</si>
  <si>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</si>
  <si>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</si>
  <si>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</si>
  <si>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</si>
  <si>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</si>
  <si>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</si>
  <si>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</si>
  <si>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</si>
  <si>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</si>
  <si>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</si>
  <si>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</si>
  <si>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</si>
  <si>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</si>
  <si>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</si>
  <si>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</si>
  <si>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</si>
  <si>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</si>
  <si>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</si>
  <si>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</si>
  <si>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</si>
  <si>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</si>
  <si>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</si>
  <si>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</si>
  <si>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</si>
  <si>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</si>
  <si>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</si>
  <si>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</si>
  <si>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</si>
  <si>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</si>
  <si>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</si>
  <si>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</si>
  <si>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</si>
  <si>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</si>
  <si>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</si>
  <si>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</si>
  <si>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</si>
  <si>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</si>
  <si>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</si>
  <si>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</si>
  <si>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</si>
  <si>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</si>
  <si>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</si>
  <si>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</si>
  <si>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</si>
  <si>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</si>
  <si>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</si>
  <si>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</si>
  <si>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</si>
  <si>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</si>
  <si>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</si>
  <si>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</si>
  <si>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</si>
  <si>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</si>
  <si>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</si>
  <si>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</si>
  <si>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</si>
  <si>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</si>
  <si>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</si>
  <si>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</si>
  <si>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</si>
  <si>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</si>
  <si>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</si>
  <si>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</si>
  <si>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</si>
  <si>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</si>
  <si>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</si>
  <si>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</si>
  <si>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</si>
  <si>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</si>
  <si>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</si>
  <si>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</si>
  <si>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</si>
  <si>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</si>
  <si>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</si>
  <si>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</si>
  <si>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</si>
  <si>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</si>
  <si>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</si>
  <si>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</si>
  <si>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</si>
  <si>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</si>
  <si>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</si>
  <si>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</si>
  <si>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</si>
  <si>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</si>
  <si>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</si>
  <si>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</si>
  <si>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</si>
  <si>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</si>
  <si>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</si>
  <si>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</si>
  <si>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</si>
  <si>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</si>
  <si>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</si>
  <si>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</si>
  <si>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</si>
  <si>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</si>
  <si>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</si>
  <si>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</si>
  <si>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</si>
  <si>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</si>
  <si>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</si>
  <si>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</si>
  <si>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</si>
  <si>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</si>
  <si>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</si>
  <si>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</si>
  <si>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</si>
  <si>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</si>
  <si>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</si>
  <si>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</si>
  <si>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</si>
  <si>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</si>
  <si>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</si>
  <si>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</si>
  <si>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</si>
  <si>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</si>
  <si>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</si>
  <si>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</si>
  <si>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</si>
  <si>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</si>
  <si>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</si>
  <si>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</si>
  <si>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</si>
  <si>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</si>
  <si>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</si>
  <si>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</si>
  <si>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</si>
  <si>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</si>
  <si>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</si>
  <si>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</si>
  <si>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</si>
  <si>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</si>
  <si>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</si>
  <si>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</si>
  <si>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</si>
  <si>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</si>
  <si>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</si>
  <si>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</si>
  <si>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</si>
  <si>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</si>
  <si>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</si>
  <si>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</si>
  <si>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</si>
  <si>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</si>
  <si>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</si>
  <si>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</si>
  <si>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</si>
  <si>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</si>
  <si>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</si>
  <si>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</si>
  <si>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</si>
  <si>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</si>
  <si>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</si>
  <si>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</si>
  <si>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</si>
  <si>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</si>
  <si>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</si>
  <si>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</si>
  <si>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</si>
  <si>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</si>
  <si>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</si>
  <si>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</si>
  <si>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</si>
  <si>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</si>
  <si>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</si>
  <si>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</si>
  <si>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</si>
  <si>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</si>
  <si>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</si>
  <si>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</si>
  <si>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</si>
  <si>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</si>
  <si>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</si>
  <si>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</si>
  <si>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</si>
  <si>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</si>
  <si>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</si>
  <si>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</si>
  <si>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</si>
  <si>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</si>
  <si>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</si>
  <si>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</si>
  <si>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</si>
  <si>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</si>
  <si>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</si>
  <si>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</si>
  <si>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</si>
  <si>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</si>
  <si>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</si>
  <si>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</si>
  <si>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</si>
  <si>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</si>
  <si>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</si>
  <si>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</si>
  <si>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</si>
  <si>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</si>
  <si>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</si>
  <si>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</si>
  <si>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</si>
  <si>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</si>
  <si>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</si>
  <si>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</si>
  <si>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</si>
  <si>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</si>
  <si>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</si>
  <si>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</si>
  <si>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</si>
  <si>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</si>
  <si>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</si>
  <si>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</si>
  <si>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</si>
  <si>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</si>
  <si>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</si>
  <si>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</si>
  <si>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</si>
  <si>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</si>
  <si>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</si>
  <si>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</si>
  <si>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</si>
  <si>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</si>
  <si>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</si>
  <si>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</si>
  <si>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</si>
  <si>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</si>
  <si>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</si>
  <si>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</si>
  <si>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</si>
  <si>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</si>
  <si>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</si>
  <si>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</si>
  <si>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</si>
  <si>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</si>
  <si>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</si>
  <si>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</si>
  <si>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</si>
  <si>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</si>
  <si>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</si>
  <si>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</si>
  <si>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</si>
  <si>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</si>
  <si>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</si>
  <si>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</si>
  <si>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</si>
  <si>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</si>
  <si>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</si>
  <si>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</si>
  <si>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</si>
  <si>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</si>
  <si>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</si>
  <si>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</si>
  <si>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</si>
  <si>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</si>
  <si>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</si>
  <si>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</si>
  <si>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</si>
  <si>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</si>
  <si>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</si>
  <si>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</si>
  <si>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</si>
  <si>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</si>
  <si>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</si>
  <si>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</si>
  <si>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</si>
  <si>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</si>
  <si>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</si>
  <si>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</si>
  <si>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</si>
  <si>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</si>
  <si>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</si>
  <si>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</si>
  <si>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</si>
  <si>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</si>
  <si>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</si>
  <si>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</si>
  <si>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</si>
  <si>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</si>
  <si>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</si>
  <si>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</si>
  <si>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</si>
  <si>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</si>
  <si>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</si>
  <si>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</si>
  <si>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</si>
  <si>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</si>
  <si>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</si>
  <si>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</si>
  <si>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</si>
  <si>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</si>
  <si>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</si>
  <si>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</si>
  <si>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</si>
  <si>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</si>
  <si>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</si>
  <si>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</si>
  <si>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</si>
  <si>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</si>
  <si>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</si>
  <si>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</si>
  <si>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</si>
  <si>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</si>
  <si>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</si>
  <si>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</si>
  <si>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</si>
  <si>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</si>
  <si>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</si>
  <si>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</si>
  <si>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</si>
  <si>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</si>
  <si>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</si>
  <si>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</si>
  <si>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</si>
  <si>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</si>
  <si>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</si>
  <si>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</si>
  <si>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</si>
  <si>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</si>
  <si>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</si>
  <si>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</si>
  <si>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</si>
  <si>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</si>
  <si>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</si>
  <si>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</si>
  <si>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</si>
  <si>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</si>
  <si>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</si>
  <si>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</si>
  <si>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</si>
  <si>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</si>
  <si>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</si>
  <si>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</si>
  <si>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</si>
  <si>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</si>
  <si>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</si>
  <si>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</si>
  <si>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</si>
  <si>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</si>
  <si>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</si>
  <si>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</si>
  <si>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</si>
  <si>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</si>
  <si>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</si>
  <si>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</si>
  <si>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</si>
  <si>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</si>
  <si>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</si>
  <si>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</si>
  <si>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</si>
  <si>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</si>
  <si>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</si>
  <si>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</si>
  <si>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</si>
  <si>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</si>
  <si>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</si>
  <si>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</si>
  <si>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</si>
  <si>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</si>
  <si>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</si>
  <si>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</si>
  <si>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</si>
  <si>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</si>
  <si>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</si>
  <si>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</si>
  <si>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</si>
  <si>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</si>
  <si>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</si>
  <si>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</si>
  <si>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</si>
  <si>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</si>
  <si>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</si>
  <si>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</si>
  <si>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</si>
  <si>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</si>
  <si>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</si>
  <si>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</si>
  <si>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</si>
  <si>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</si>
  <si>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</si>
  <si>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</si>
  <si>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</si>
  <si>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</si>
  <si>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</si>
  <si>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</si>
  <si>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</si>
  <si>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</si>
  <si>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</si>
  <si>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</si>
  <si>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</si>
  <si>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</si>
  <si>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</si>
  <si>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</si>
  <si>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</si>
  <si>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</si>
  <si>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</si>
  <si>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</si>
  <si>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</si>
  <si>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</si>
  <si>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</si>
  <si>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</si>
  <si>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</si>
  <si>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</si>
  <si>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</si>
  <si>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</si>
  <si>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</si>
  <si>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</si>
  <si>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</si>
  <si>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</si>
  <si>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</si>
  <si>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</si>
  <si>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</si>
  <si>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</si>
  <si>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</si>
  <si>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</si>
  <si>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</si>
  <si>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</si>
  <si>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</si>
  <si>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</si>
  <si>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</si>
  <si>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</si>
  <si>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</si>
  <si>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</si>
  <si>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</si>
  <si>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</si>
  <si>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</si>
  <si>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</si>
  <si>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</si>
  <si>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</si>
  <si>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</si>
  <si>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</si>
  <si>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</si>
  <si>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</si>
  <si>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</si>
  <si>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</si>
  <si>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</si>
  <si>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</si>
  <si>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</si>
  <si>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</si>
  <si>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</si>
  <si>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</si>
  <si>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</si>
  <si>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</si>
  <si>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</si>
  <si>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</si>
  <si>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</si>
  <si>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</si>
  <si>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</si>
  <si>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</si>
  <si>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</si>
  <si>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</si>
  <si>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</si>
  <si>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</si>
  <si>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</si>
  <si>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</si>
  <si>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</si>
  <si>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</si>
  <si>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</si>
  <si>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</si>
  <si>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</si>
  <si>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</si>
  <si>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</si>
  <si>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</si>
  <si>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</si>
  <si>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</si>
  <si>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</si>
  <si>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</si>
  <si>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</si>
  <si>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</si>
  <si>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</si>
  <si>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</si>
  <si>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</si>
  <si>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</si>
  <si>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</si>
  <si>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</si>
  <si>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</si>
  <si>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</si>
  <si>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</si>
  <si>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</si>
  <si>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</si>
  <si>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</si>
  <si>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</si>
  <si>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</si>
  <si>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</si>
  <si>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</si>
  <si>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</si>
  <si>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</si>
  <si>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</si>
  <si>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</si>
  <si>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</si>
  <si>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</si>
  <si>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</si>
  <si>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</si>
  <si>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</si>
  <si>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</si>
  <si>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</si>
  <si>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</si>
  <si>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</si>
  <si>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</si>
  <si>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</si>
  <si>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</si>
  <si>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</si>
  <si>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</si>
  <si>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</si>
  <si>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</si>
  <si>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</si>
  <si>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</si>
  <si>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</si>
  <si>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</si>
  <si>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</si>
  <si>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</si>
  <si>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</si>
  <si>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</si>
  <si>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</si>
  <si>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</si>
  <si>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</si>
  <si>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</si>
  <si>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</si>
  <si>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</si>
  <si>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</si>
  <si>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</si>
  <si>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</si>
  <si>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</si>
  <si>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</si>
  <si>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</si>
  <si>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</si>
  <si>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</si>
  <si>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</si>
  <si>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</si>
  <si>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</si>
  <si>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</si>
  <si>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</si>
  <si>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</si>
  <si>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</si>
  <si>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</si>
  <si>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</si>
  <si>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</si>
  <si>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</si>
  <si>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</si>
  <si>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</si>
  <si>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</si>
  <si>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</si>
  <si>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</si>
  <si>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</si>
  <si>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</si>
  <si>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</si>
  <si>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</si>
  <si>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</si>
  <si>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</si>
  <si>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</si>
  <si>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</si>
  <si>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</si>
  <si>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</si>
  <si>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</si>
  <si>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</si>
  <si>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</si>
  <si>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</si>
  <si>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</si>
  <si>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</si>
  <si>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</si>
  <si>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</si>
  <si>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</si>
  <si>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</si>
  <si>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</si>
  <si>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</si>
  <si>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</si>
  <si>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</si>
  <si>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</si>
  <si>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</si>
  <si>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</si>
  <si>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</si>
  <si>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</si>
  <si>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</si>
  <si>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</si>
  <si>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</si>
  <si>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</si>
  <si>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</si>
  <si>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</si>
  <si>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</si>
  <si>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</si>
  <si>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</si>
  <si>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</si>
  <si>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</si>
  <si>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</si>
  <si>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</si>
  <si>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</si>
  <si>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</si>
  <si>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</si>
  <si>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</si>
  <si>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</si>
  <si>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</si>
  <si>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</si>
  <si>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</si>
  <si>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</si>
  <si>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</si>
  <si>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</si>
  <si>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</si>
  <si>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</si>
  <si>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</si>
  <si>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</si>
  <si>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</si>
  <si>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</si>
  <si>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</si>
  <si>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</si>
  <si>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</si>
  <si>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</si>
  <si>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</si>
  <si>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</si>
  <si>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</si>
  <si>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</si>
  <si>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</si>
  <si>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</si>
  <si>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</si>
  <si>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</si>
  <si>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</si>
  <si>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</si>
  <si>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</si>
  <si>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</si>
  <si>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</si>
  <si>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</si>
  <si>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</si>
  <si>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</si>
  <si>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</si>
  <si>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</si>
  <si>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</si>
  <si>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</si>
  <si>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</si>
  <si>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</si>
  <si>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</si>
  <si>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</si>
  <si>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</si>
  <si>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</si>
  <si>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</si>
  <si>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</si>
  <si>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</si>
  <si>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</si>
  <si>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</si>
  <si>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</si>
  <si>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</si>
  <si>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</si>
  <si>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</si>
  <si>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</si>
  <si>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</si>
  <si>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</si>
  <si>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</si>
  <si>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</si>
  <si>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</si>
  <si>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</si>
  <si>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</si>
  <si>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</si>
  <si>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</si>
  <si>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</si>
  <si>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</si>
  <si>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</si>
  <si>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</si>
  <si>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</si>
  <si>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</si>
  <si>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</si>
  <si>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</si>
  <si>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</si>
  <si>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</si>
  <si>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</si>
  <si>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</si>
  <si>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</si>
  <si>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</si>
  <si>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</si>
  <si>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</si>
  <si>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</si>
  <si>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</si>
  <si>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</si>
  <si>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</si>
  <si>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</si>
  <si>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</si>
  <si>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</si>
  <si>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</si>
  <si>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</si>
  <si>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</si>
  <si>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</si>
  <si>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</si>
  <si>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</si>
  <si>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</si>
  <si>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</si>
  <si>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</si>
  <si>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</si>
  <si>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</si>
  <si>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</si>
  <si>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</si>
  <si>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</si>
  <si>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</si>
  <si>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</si>
  <si>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</si>
  <si>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</si>
  <si>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</si>
  <si>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</si>
  <si>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</si>
  <si>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</si>
  <si>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</si>
  <si>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</si>
  <si>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</si>
  <si>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</si>
  <si>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</si>
  <si>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</si>
  <si>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</si>
  <si>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</si>
  <si>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</si>
  <si>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</si>
  <si>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</si>
  <si>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</si>
  <si>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</si>
  <si>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</si>
  <si>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</si>
  <si>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</si>
  <si>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</si>
  <si>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</si>
  <si>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</si>
  <si>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</si>
  <si>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</si>
  <si>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</si>
  <si>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</si>
  <si>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</si>
  <si>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</si>
  <si>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</si>
  <si>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</si>
  <si>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</si>
  <si>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</si>
  <si>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</si>
  <si>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</si>
  <si>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</si>
  <si>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</si>
  <si>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</si>
  <si>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</si>
  <si>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</si>
  <si>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</si>
  <si>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</si>
  <si>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</si>
  <si>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</si>
  <si>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</si>
  <si>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</si>
  <si>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</si>
  <si>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</si>
  <si>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</si>
  <si>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</si>
  <si>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</si>
  <si>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</si>
  <si>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</si>
  <si>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</si>
  <si>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</si>
  <si>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</si>
  <si>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</si>
  <si>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</si>
  <si>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</si>
  <si>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</si>
  <si>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</si>
  <si>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</si>
  <si>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</si>
  <si>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</si>
  <si>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</si>
  <si>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</si>
  <si>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</si>
  <si>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</si>
  <si>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</si>
  <si>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</si>
  <si>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</si>
  <si>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</si>
  <si>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</si>
  <si>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</si>
  <si>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</si>
  <si>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</si>
  <si>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</si>
  <si>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</si>
  <si>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</si>
  <si>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</si>
  <si>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</si>
  <si>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</si>
  <si>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</si>
  <si>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</si>
  <si>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</si>
  <si>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</si>
  <si>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</si>
  <si>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</si>
  <si>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</si>
  <si>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</si>
  <si>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</si>
  <si>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</si>
  <si>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</si>
  <si>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</si>
  <si>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</si>
  <si>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</si>
  <si>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</si>
  <si>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</si>
  <si>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</si>
  <si>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</si>
  <si>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</si>
  <si>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</si>
  <si>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</si>
  <si>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</si>
  <si>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</si>
  <si>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</si>
  <si>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</si>
  <si>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</si>
  <si>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</si>
  <si>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</si>
  <si>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</si>
  <si>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</si>
  <si>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</si>
  <si>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</si>
  <si>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</si>
  <si>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</si>
  <si>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</si>
  <si>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</si>
  <si>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</si>
  <si>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</si>
  <si>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</si>
  <si>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</si>
  <si>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</si>
  <si>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</si>
  <si>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</si>
  <si>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</si>
  <si>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</si>
  <si>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</si>
  <si>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</si>
  <si>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</si>
  <si>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</si>
  <si>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</si>
  <si>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</si>
  <si>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</si>
  <si>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</si>
  <si>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</si>
  <si>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</si>
  <si>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</si>
  <si>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</si>
  <si>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</si>
  <si>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</si>
  <si>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</si>
  <si>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</si>
  <si>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</si>
  <si>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</si>
  <si>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</si>
  <si>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</si>
  <si>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</si>
  <si>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</si>
  <si>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</si>
  <si>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</si>
  <si>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</si>
  <si>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</si>
  <si>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</si>
  <si>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</si>
  <si>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</si>
  <si>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</si>
  <si>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</si>
  <si>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</si>
  <si>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</si>
  <si>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</si>
  <si>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</si>
  <si>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</si>
  <si>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</si>
  <si>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</si>
  <si>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</si>
  <si>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</si>
  <si>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</si>
  <si>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</si>
  <si>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</si>
  <si>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</si>
  <si>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</si>
  <si>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</si>
  <si>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</si>
  <si>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</si>
  <si>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</si>
  <si>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</si>
  <si>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</si>
  <si>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</si>
  <si>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</si>
  <si>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</si>
  <si>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</si>
  <si>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</si>
  <si>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</si>
  <si>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</si>
  <si>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</si>
  <si>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</si>
  <si>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</si>
  <si>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</si>
  <si>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</si>
  <si>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</si>
  <si>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</si>
  <si>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</si>
  <si>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</si>
  <si>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</si>
  <si>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</si>
  <si>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</si>
  <si>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</si>
  <si>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</si>
  <si>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</si>
  <si>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</si>
  <si>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</si>
  <si>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</si>
  <si>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</si>
  <si>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</si>
  <si>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</si>
  <si>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</si>
  <si>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</si>
  <si>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</si>
  <si>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</si>
  <si>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</si>
  <si>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</si>
  <si>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</si>
  <si>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</si>
  <si>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</si>
  <si>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</si>
  <si>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</si>
  <si>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</si>
  <si>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</si>
  <si>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</si>
  <si>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</si>
  <si>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</si>
  <si>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</si>
  <si>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</si>
  <si>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</si>
  <si>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</si>
  <si>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</si>
  <si>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</si>
  <si>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</si>
  <si>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</si>
  <si>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</si>
  <si>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</si>
  <si>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</si>
  <si>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</si>
  <si>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</si>
  <si>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</si>
  <si>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</si>
  <si>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</si>
  <si>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</si>
  <si>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</si>
  <si>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</si>
  <si>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</si>
  <si>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</si>
  <si>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</si>
  <si>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</si>
  <si>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</si>
  <si>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</si>
  <si>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</si>
  <si>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</si>
  <si>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</si>
  <si>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</si>
  <si>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</si>
  <si>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</si>
  <si>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</si>
  <si>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</si>
  <si>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</si>
  <si>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</si>
  <si>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</si>
  <si>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</si>
  <si>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</si>
  <si>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</si>
  <si>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</si>
  <si>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</si>
  <si>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</si>
  <si>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</si>
  <si>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</si>
  <si>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</si>
  <si>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</si>
  <si>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</si>
  <si>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</si>
  <si>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</si>
  <si>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</si>
  <si>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</si>
  <si>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</si>
  <si>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</si>
  <si>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</si>
  <si>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</si>
  <si>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</si>
  <si>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</si>
  <si>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</si>
  <si>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</si>
  <si>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</si>
  <si>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</si>
  <si>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</si>
  <si>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</si>
  <si>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</si>
  <si>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</si>
  <si>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</si>
  <si>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</si>
  <si>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</si>
  <si>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</si>
  <si>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</si>
  <si>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</si>
  <si>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</si>
  <si>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</si>
  <si>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</si>
  <si>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</si>
  <si>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</si>
  <si>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</si>
  <si>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</si>
  <si>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</si>
  <si>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</si>
  <si>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</si>
  <si>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</si>
  <si>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</si>
  <si>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</si>
  <si>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</si>
  <si>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</si>
  <si>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</si>
  <si>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</si>
  <si>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</si>
  <si>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</si>
  <si>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</si>
  <si>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</si>
  <si>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</si>
  <si>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</si>
  <si>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</si>
  <si>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</si>
  <si>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</si>
  <si>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</si>
  <si>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</si>
  <si>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</si>
  <si>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</si>
  <si>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</si>
  <si>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</si>
  <si>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</si>
  <si>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</si>
  <si>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</si>
  <si>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</si>
  <si>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</si>
  <si>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</si>
  <si>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</si>
  <si>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</si>
  <si>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</si>
  <si>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</si>
  <si>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</si>
  <si>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</si>
  <si>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</si>
  <si>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</si>
  <si>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</si>
  <si>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</si>
  <si>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</si>
  <si>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</si>
  <si>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</si>
  <si>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</si>
  <si>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</si>
  <si>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</si>
  <si>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</si>
  <si>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</si>
  <si>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</si>
  <si>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</si>
  <si>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</si>
  <si>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</si>
  <si>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</si>
  <si>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</si>
  <si>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</si>
  <si>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</si>
  <si>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</si>
  <si>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</si>
  <si>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</si>
  <si>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</si>
  <si>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</si>
  <si>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</si>
  <si>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</si>
  <si>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</si>
  <si>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</si>
  <si>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</si>
  <si>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</si>
  <si>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</si>
  <si>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</si>
  <si>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</si>
  <si>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</si>
  <si>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</si>
  <si>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</si>
  <si>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</si>
  <si>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</si>
  <si>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</si>
  <si>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</si>
  <si>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</si>
  <si>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</si>
  <si>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</si>
  <si>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</si>
  <si>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</si>
  <si>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</si>
  <si>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</si>
  <si>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</si>
  <si>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</si>
  <si>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</si>
  <si>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</si>
  <si>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</si>
  <si>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</si>
  <si>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</si>
  <si>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</si>
  <si>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</si>
  <si>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</si>
  <si>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</si>
  <si>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</si>
  <si>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</si>
  <si>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</si>
  <si>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</si>
  <si>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</si>
  <si>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</si>
  <si>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</si>
  <si>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</si>
  <si>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</si>
  <si>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</si>
  <si>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</si>
  <si>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</si>
  <si>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</si>
  <si>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</si>
  <si>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</si>
  <si>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</si>
  <si>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</si>
  <si>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</si>
  <si>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</si>
  <si>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</si>
  <si>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</si>
  <si>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</si>
  <si>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</si>
  <si>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</si>
  <si>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</si>
  <si>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</si>
  <si>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</si>
  <si>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</si>
  <si>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</si>
  <si>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</si>
  <si>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</si>
  <si>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</si>
  <si>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</si>
  <si>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</si>
  <si>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</si>
  <si>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</si>
  <si>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</si>
  <si>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</si>
  <si>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</si>
  <si>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</si>
  <si>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</si>
  <si>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</si>
  <si>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</si>
  <si>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</si>
  <si>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</si>
  <si>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</si>
  <si>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</si>
  <si>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</si>
  <si>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</si>
  <si>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</si>
  <si>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</si>
  <si>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</si>
  <si>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</si>
  <si>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</si>
  <si>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</si>
  <si>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</si>
  <si>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</si>
  <si>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</si>
  <si>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</si>
  <si>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</si>
  <si>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</si>
  <si>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</si>
  <si>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</si>
  <si>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</si>
  <si>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</si>
  <si>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</si>
  <si>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</si>
  <si>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</si>
  <si>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</si>
  <si>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</si>
  <si>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</si>
  <si>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</si>
  <si>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</si>
  <si>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</si>
  <si>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</si>
  <si>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</si>
  <si>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</si>
  <si>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</si>
  <si>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</si>
  <si>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</si>
  <si>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</si>
  <si>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</si>
  <si>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</si>
  <si>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</si>
  <si>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</si>
  <si>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</si>
  <si>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</si>
  <si>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</si>
  <si>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</si>
  <si>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</si>
  <si>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</si>
  <si>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</si>
  <si>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</si>
  <si>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</si>
  <si>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</si>
  <si>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</si>
  <si>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</si>
  <si>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</si>
  <si>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</si>
  <si>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</si>
  <si>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</si>
  <si>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</si>
  <si>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</si>
  <si>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</si>
  <si>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</si>
  <si>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</si>
  <si>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</si>
  <si>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</si>
  <si>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</si>
  <si>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</si>
  <si>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</si>
  <si>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</si>
  <si>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</si>
  <si>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</si>
  <si>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</si>
  <si>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</si>
  <si>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</si>
  <si>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</si>
  <si>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</si>
  <si>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</si>
  <si>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</si>
  <si>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</si>
  <si>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</si>
  <si>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</si>
  <si>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</si>
  <si>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</si>
  <si>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</si>
  <si>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</si>
  <si>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</si>
  <si>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</si>
  <si>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</si>
  <si>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</si>
  <si>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</si>
  <si>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</si>
  <si>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</si>
  <si>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</si>
  <si>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</si>
  <si>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</si>
  <si>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</si>
  <si>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</si>
  <si>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</si>
  <si>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</si>
  <si>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</si>
  <si>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</si>
  <si>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</si>
  <si>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</si>
  <si>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</si>
  <si>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</si>
  <si>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</si>
  <si>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</si>
  <si>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</si>
  <si>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</si>
  <si>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</si>
  <si>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</si>
  <si>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</si>
  <si>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</si>
  <si>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</si>
  <si>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</si>
  <si>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</si>
  <si>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</si>
  <si>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</si>
  <si>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</si>
  <si>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</si>
  <si>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</si>
  <si>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</si>
  <si>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</si>
  <si>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</si>
  <si>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</si>
  <si>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</si>
  <si>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</si>
  <si>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</si>
  <si>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</si>
  <si>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</si>
  <si>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</si>
  <si>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</si>
  <si>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</si>
  <si>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</si>
  <si>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</si>
  <si>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</si>
  <si>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</si>
  <si>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</si>
  <si>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</si>
  <si>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</si>
  <si>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</si>
  <si>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</si>
  <si>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</si>
  <si>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</si>
  <si>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</si>
  <si>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</si>
  <si>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</si>
  <si>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</si>
  <si>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</si>
  <si>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</si>
  <si>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</si>
  <si>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</si>
  <si>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</si>
  <si>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</si>
  <si>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</si>
  <si>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</si>
  <si>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</si>
  <si>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</si>
  <si>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</si>
  <si>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</si>
  <si>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</si>
  <si>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</si>
  <si>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</si>
  <si>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</si>
  <si>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</si>
  <si>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</si>
  <si>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</si>
  <si>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</si>
  <si>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</si>
  <si>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</si>
  <si>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</si>
  <si>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</si>
  <si>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</si>
  <si>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</si>
  <si>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</si>
  <si>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</si>
  <si>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</si>
  <si>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</si>
  <si>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</si>
  <si>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</si>
  <si>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</si>
  <si>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</si>
  <si>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</si>
  <si>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</si>
  <si>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</si>
  <si>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</si>
  <si>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</si>
  <si>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</si>
  <si>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</si>
  <si>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</si>
  <si>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</si>
  <si>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</si>
  <si>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</si>
  <si>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</si>
  <si>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</si>
  <si>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</si>
  <si>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</si>
  <si>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</si>
  <si>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</si>
  <si>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</si>
  <si>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</si>
  <si>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</si>
  <si>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</si>
  <si>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</si>
  <si>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</si>
  <si>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</si>
  <si>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</si>
  <si>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</si>
  <si>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</si>
  <si>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</si>
  <si>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</si>
  <si>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</si>
  <si>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</si>
  <si>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</si>
  <si>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</si>
  <si>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</si>
  <si>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</si>
  <si>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</si>
  <si>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</si>
  <si>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</si>
  <si>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</si>
  <si>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</si>
  <si>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</si>
  <si>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</si>
  <si>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</si>
  <si>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</si>
  <si>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</si>
  <si>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</si>
  <si>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</si>
  <si>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</si>
  <si>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</si>
  <si>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</si>
  <si>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</si>
  <si>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</si>
  <si>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</si>
  <si>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</si>
  <si>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</si>
  <si>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</si>
  <si>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</si>
  <si>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</si>
  <si>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</si>
  <si>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</si>
  <si>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</si>
  <si>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</si>
  <si>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</si>
  <si>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</si>
  <si>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</si>
  <si>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</si>
  <si>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</si>
  <si>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</si>
  <si>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</si>
  <si>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</si>
  <si>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</si>
  <si>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</si>
  <si>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</si>
  <si>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</si>
  <si>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</si>
  <si>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</si>
  <si>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</si>
  <si>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</si>
  <si>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</si>
  <si>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</si>
  <si>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</si>
  <si>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</si>
  <si>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</si>
  <si>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</si>
  <si>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</si>
  <si>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</si>
  <si>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</si>
  <si>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</si>
  <si>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</si>
  <si>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</si>
  <si>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</si>
  <si>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</si>
  <si>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</si>
  <si>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</si>
  <si>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</si>
  <si>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</si>
  <si>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</si>
  <si>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</si>
  <si>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</si>
  <si>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</si>
  <si>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</si>
  <si>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</si>
  <si>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</si>
  <si>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</si>
  <si>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</si>
  <si>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</si>
  <si>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</si>
  <si>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</si>
  <si>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</si>
  <si>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</si>
  <si>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</si>
  <si>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</si>
  <si>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</si>
  <si>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</si>
  <si>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</si>
  <si>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</si>
  <si>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</si>
  <si>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</si>
  <si>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</si>
  <si>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</si>
  <si>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</si>
  <si>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</si>
  <si>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</si>
  <si>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</si>
  <si>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</si>
  <si>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</si>
  <si>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</si>
  <si>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</si>
  <si>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</si>
  <si>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</si>
  <si>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</si>
  <si>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</si>
  <si>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</si>
  <si>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</si>
  <si>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</si>
  <si>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</si>
  <si>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</si>
  <si>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</si>
  <si>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</si>
  <si>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</si>
  <si>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</si>
  <si>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</si>
  <si>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</si>
  <si>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</si>
  <si>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</si>
  <si>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</si>
  <si>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</si>
  <si>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</si>
  <si>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</si>
  <si>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</si>
  <si>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</si>
  <si>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</si>
  <si>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</si>
  <si>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</si>
  <si>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</si>
  <si>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</si>
  <si>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</si>
  <si>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</si>
  <si>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</si>
  <si>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</si>
  <si>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</si>
  <si>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</si>
  <si>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</si>
  <si>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</si>
  <si>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</si>
  <si>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</si>
  <si>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</si>
  <si>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</si>
  <si>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</si>
  <si>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</si>
  <si>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</si>
  <si>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</si>
  <si>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</si>
  <si>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</si>
  <si>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</si>
  <si>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</si>
  <si>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</si>
  <si>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</si>
  <si>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</si>
  <si>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</si>
  <si>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</si>
  <si>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</si>
  <si>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</si>
  <si>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</si>
  <si>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</si>
  <si>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</si>
  <si>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</si>
  <si>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</si>
  <si>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</si>
  <si>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</si>
  <si>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</si>
  <si>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</si>
  <si>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</si>
  <si>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</si>
  <si>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</si>
  <si>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</si>
  <si>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</si>
  <si>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</si>
  <si>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</si>
  <si>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</si>
  <si>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</si>
  <si>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</si>
  <si>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</si>
  <si>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</si>
  <si>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</si>
  <si>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</si>
  <si>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</si>
  <si>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</si>
  <si>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</si>
  <si>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</si>
  <si>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</si>
  <si>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</si>
  <si>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</si>
  <si>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</si>
  <si>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</si>
  <si>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</si>
  <si>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</si>
  <si>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</si>
  <si>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</si>
  <si>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</si>
  <si>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</si>
  <si>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</si>
  <si>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</si>
  <si>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</si>
  <si>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</si>
  <si>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</si>
  <si>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</si>
  <si>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</si>
  <si>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</si>
  <si>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</si>
  <si>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</si>
  <si>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</si>
  <si>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</si>
  <si>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</si>
  <si>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</si>
  <si>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</si>
  <si>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</si>
  <si>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</si>
  <si>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</si>
  <si>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</si>
  <si>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</si>
  <si>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</si>
  <si>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</si>
  <si>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</si>
  <si>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</si>
  <si>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</si>
  <si>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</si>
  <si>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</si>
  <si>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</si>
  <si>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</si>
  <si>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</si>
  <si>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</si>
  <si>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</si>
  <si>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</si>
  <si>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</si>
  <si>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</si>
  <si>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</si>
  <si>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</si>
  <si>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</si>
  <si>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</si>
  <si>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</si>
  <si>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</si>
  <si>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</si>
  <si>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</si>
  <si>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</si>
  <si>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</si>
  <si>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</si>
  <si>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</si>
  <si>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</si>
  <si>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</si>
  <si>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</si>
  <si>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</si>
  <si>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</si>
  <si>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</si>
  <si>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</si>
  <si>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</si>
  <si>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</si>
  <si>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</si>
  <si>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</si>
  <si>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</si>
  <si>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</si>
  <si>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</si>
  <si>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</si>
  <si>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</si>
  <si>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</si>
  <si>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</si>
  <si>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</si>
  <si>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</si>
  <si>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</si>
  <si>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</si>
  <si>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</si>
  <si>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</si>
  <si>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</si>
  <si>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</si>
  <si>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</si>
  <si>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</si>
  <si>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</si>
  <si>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</si>
  <si>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</si>
  <si>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</si>
  <si>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</si>
  <si>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</si>
  <si>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</si>
  <si>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</si>
  <si>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</si>
  <si>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</si>
  <si>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</si>
  <si>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</si>
  <si>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</si>
  <si>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</si>
  <si>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</si>
  <si>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</si>
  <si>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</si>
  <si>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</si>
  <si>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</si>
  <si>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</si>
  <si>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</si>
  <si>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</si>
  <si>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</si>
  <si>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</si>
  <si>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</si>
  <si>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</si>
  <si>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</si>
  <si>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</si>
  <si>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</si>
  <si>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</si>
  <si>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</si>
  <si>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</si>
  <si>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</si>
  <si>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</si>
  <si>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</si>
  <si>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</si>
  <si>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</si>
  <si>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</si>
  <si>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</si>
  <si>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</si>
  <si>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</si>
  <si>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</si>
  <si>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</si>
  <si>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</si>
  <si>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</si>
  <si>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</si>
  <si>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</si>
  <si>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</si>
  <si>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</si>
  <si>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</si>
  <si>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</si>
  <si>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</si>
  <si>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</si>
  <si>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</si>
  <si>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</si>
  <si>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</si>
  <si>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</si>
  <si>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</si>
  <si>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</si>
  <si>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</si>
  <si>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</si>
  <si>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</si>
  <si>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</si>
  <si>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</si>
  <si>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</si>
  <si>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</si>
  <si>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</si>
  <si>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</si>
  <si>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</si>
  <si>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</si>
  <si>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</si>
  <si>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</si>
  <si>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</si>
  <si>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</si>
  <si>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</si>
  <si>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</si>
  <si>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</si>
  <si>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</si>
  <si>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</si>
  <si>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</si>
  <si>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</si>
  <si>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</si>
  <si>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</si>
  <si>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</si>
  <si>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</si>
  <si>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</si>
  <si>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</si>
  <si>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</si>
  <si>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</si>
  <si>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</si>
  <si>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</si>
  <si>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</si>
  <si>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</si>
  <si>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</si>
  <si>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</si>
  <si>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</si>
  <si>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</si>
  <si>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</si>
  <si>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</si>
  <si>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</si>
  <si>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</si>
  <si>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</si>
  <si>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</si>
  <si>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</si>
  <si>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</si>
  <si>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</si>
  <si>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</si>
  <si>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</si>
  <si>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</si>
  <si>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</si>
  <si>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</si>
  <si>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</si>
  <si>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</si>
  <si>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</si>
  <si>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</si>
  <si>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</si>
  <si>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</si>
  <si>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</si>
  <si>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</si>
  <si>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</si>
  <si>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</si>
  <si>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</si>
  <si>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</si>
  <si>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</si>
  <si>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</si>
  <si>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</si>
  <si>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</si>
  <si>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</si>
  <si>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</si>
  <si>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</si>
  <si>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</si>
  <si>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</si>
  <si>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</si>
  <si>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</si>
  <si>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</si>
  <si>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</si>
  <si>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</si>
  <si>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</si>
  <si>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</si>
  <si>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</si>
  <si>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</si>
  <si>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</si>
  <si>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</si>
  <si>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</si>
  <si>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</si>
  <si>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</si>
  <si>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</si>
  <si>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</si>
  <si>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</si>
  <si>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</si>
  <si>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</si>
  <si>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</si>
  <si>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</si>
  <si>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</si>
  <si>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</si>
  <si>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</si>
  <si>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</si>
  <si>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</si>
  <si>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</si>
  <si>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</si>
  <si>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</si>
  <si>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</si>
  <si>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</si>
  <si>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</si>
  <si>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</si>
  <si>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</si>
  <si>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</si>
  <si>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</si>
  <si>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</si>
  <si>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</si>
  <si>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</si>
  <si>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</si>
  <si>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</si>
  <si>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</si>
  <si>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</si>
  <si>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</si>
  <si>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</si>
  <si>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</si>
  <si>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</si>
  <si>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</si>
  <si>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</si>
  <si>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</si>
  <si>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</si>
  <si>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</si>
  <si>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</si>
  <si>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</si>
  <si>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</si>
  <si>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</si>
  <si>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</si>
  <si>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</si>
  <si>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</si>
  <si>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</si>
  <si>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</si>
  <si>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</si>
  <si>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</si>
  <si>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</si>
  <si>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</si>
  <si>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</si>
  <si>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</si>
  <si>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</si>
  <si>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</si>
  <si>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</si>
  <si>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</si>
  <si>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</si>
  <si>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</si>
  <si>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</si>
  <si>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</si>
  <si>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</si>
  <si>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</si>
  <si>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</si>
  <si>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</si>
  <si>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</si>
  <si>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</si>
  <si>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</si>
  <si>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</si>
  <si>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</si>
  <si>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</si>
  <si>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</si>
  <si>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</si>
  <si>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</si>
  <si>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</si>
  <si>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</si>
  <si>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</si>
  <si>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</si>
  <si>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</si>
  <si>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</si>
  <si>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</si>
  <si>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</si>
  <si>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</si>
  <si>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</si>
  <si>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</si>
  <si>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</si>
  <si>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</si>
  <si>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</si>
  <si>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</si>
  <si>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</si>
  <si>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</si>
  <si>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</si>
  <si>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</si>
  <si>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</si>
  <si>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</si>
  <si>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</si>
  <si>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</si>
  <si>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</si>
  <si>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</si>
  <si>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</si>
  <si>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</si>
  <si>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</si>
  <si>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</si>
  <si>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</si>
  <si>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</si>
  <si>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</si>
  <si>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</si>
  <si>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</si>
  <si>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</si>
  <si>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</si>
  <si>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</si>
  <si>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</si>
  <si>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</si>
  <si>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</si>
  <si>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</si>
  <si>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</si>
  <si>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</si>
  <si>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</si>
  <si>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</si>
  <si>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</si>
  <si>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</si>
  <si>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</si>
  <si>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</si>
  <si>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</si>
  <si>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</si>
  <si>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</si>
  <si>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</si>
  <si>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</si>
  <si>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</si>
  <si>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</si>
  <si>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</si>
  <si>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</si>
  <si>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</si>
  <si>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</si>
  <si>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</si>
  <si>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</si>
  <si>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</si>
  <si>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</si>
  <si>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</si>
  <si>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</si>
  <si>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</si>
  <si>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</si>
  <si>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</si>
  <si>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</si>
  <si>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</si>
  <si>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</si>
  <si>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</si>
  <si>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</si>
  <si>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</si>
  <si>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</si>
  <si>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</si>
  <si>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</si>
  <si>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</si>
  <si>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</si>
  <si>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</si>
  <si>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</si>
  <si>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</si>
  <si>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</si>
  <si>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</si>
  <si>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</si>
  <si>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</si>
  <si>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</si>
  <si>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</si>
  <si>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</si>
  <si>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</si>
  <si>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</si>
  <si>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</si>
  <si>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</si>
  <si>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</si>
  <si>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</si>
  <si>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</si>
  <si>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</si>
  <si>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</si>
  <si>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</si>
  <si>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</si>
  <si>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</si>
  <si>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</si>
  <si>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</si>
  <si>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</si>
  <si>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</si>
  <si>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</si>
  <si>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</si>
  <si>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</si>
  <si>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</si>
  <si>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</si>
  <si>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</si>
  <si>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</si>
  <si>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</si>
  <si>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</si>
  <si>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</si>
  <si>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</si>
  <si>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</si>
  <si>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</si>
  <si>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</si>
  <si>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</si>
  <si>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</si>
  <si>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</si>
  <si>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</si>
  <si>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</si>
  <si>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</si>
  <si>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</si>
  <si>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</si>
  <si>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</si>
  <si>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</si>
  <si>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</si>
  <si>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</si>
  <si>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</si>
  <si>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</si>
  <si>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</si>
  <si>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</si>
  <si>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</si>
  <si>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</si>
  <si>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</si>
  <si>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</si>
  <si>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</si>
  <si>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</si>
  <si>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</si>
  <si>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</si>
  <si>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</si>
  <si>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</si>
  <si>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</si>
  <si>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</si>
  <si>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</si>
  <si>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</si>
  <si>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</si>
  <si>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</si>
  <si>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</si>
  <si>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</si>
  <si>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</si>
  <si>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</si>
  <si>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</si>
  <si>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</si>
  <si>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</si>
  <si>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</si>
  <si>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</si>
  <si>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</si>
  <si>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</si>
  <si>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</si>
  <si>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</si>
  <si>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</si>
  <si>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</si>
  <si>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</si>
  <si>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</si>
  <si>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</si>
  <si>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</si>
  <si>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</si>
  <si>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</si>
  <si>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</si>
  <si>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</si>
  <si>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</si>
  <si>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</si>
  <si>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</si>
  <si>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</si>
  <si>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</si>
  <si>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</si>
  <si>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</si>
  <si>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</si>
  <si>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</si>
  <si>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</si>
  <si>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</si>
  <si>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</si>
  <si>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</si>
  <si>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</si>
  <si>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</si>
  <si>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</si>
  <si>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</si>
  <si>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</si>
  <si>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</si>
  <si>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</si>
  <si>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</si>
  <si>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</si>
  <si>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</si>
  <si>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</si>
  <si>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</si>
  <si>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</si>
  <si>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</si>
  <si>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</si>
  <si>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</si>
  <si>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</si>
  <si>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</si>
  <si>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</si>
  <si>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</si>
  <si>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</si>
  <si>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</si>
  <si>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</si>
  <si>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</si>
  <si>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</si>
  <si>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</si>
  <si>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</si>
  <si>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</si>
  <si>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</si>
  <si>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</si>
  <si>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</si>
  <si>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</si>
  <si>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</si>
  <si>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</si>
  <si>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</si>
  <si>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</si>
  <si>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</si>
  <si>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</si>
  <si>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</si>
  <si>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</si>
  <si>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</si>
  <si>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</si>
  <si>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</si>
  <si>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</si>
  <si>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</si>
  <si>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</si>
  <si>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</si>
  <si>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</si>
  <si>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</si>
  <si>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</si>
  <si>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</si>
  <si>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</si>
  <si>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</si>
  <si>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</si>
  <si>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</si>
  <si>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</si>
  <si>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</si>
  <si>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</si>
  <si>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</si>
  <si>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</si>
  <si>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</si>
  <si>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</si>
  <si>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</si>
  <si>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</si>
  <si>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</si>
  <si>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</si>
  <si>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</si>
  <si>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</si>
  <si>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</si>
  <si>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</si>
  <si>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</si>
  <si>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</si>
  <si>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</si>
  <si>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</si>
  <si>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</si>
  <si>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</si>
  <si>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</si>
  <si>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</si>
  <si>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</si>
  <si>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</si>
  <si>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</si>
  <si>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</si>
  <si>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</si>
  <si>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</si>
  <si>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</si>
  <si>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</si>
  <si>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</si>
  <si>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</si>
  <si>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</si>
  <si>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</si>
  <si>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</si>
  <si>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</si>
  <si>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</si>
  <si>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</si>
  <si>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</si>
  <si>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</si>
  <si>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</si>
  <si>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</si>
  <si>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</si>
  <si>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</si>
  <si>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</si>
  <si>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</si>
  <si>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</si>
  <si>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</si>
  <si>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</si>
  <si>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</si>
  <si>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</si>
  <si>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</si>
  <si>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</si>
  <si>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</si>
  <si>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</si>
  <si>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</si>
  <si>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</si>
  <si>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</si>
  <si>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</si>
  <si>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</si>
  <si>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</si>
  <si>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</si>
  <si>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</si>
  <si>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</si>
  <si>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</si>
  <si>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</si>
  <si>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</si>
  <si>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</si>
  <si>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</si>
  <si>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</si>
  <si>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</si>
  <si>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</si>
  <si>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</si>
  <si>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</si>
  <si>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</si>
  <si>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</si>
  <si>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</si>
  <si>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</si>
  <si>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</si>
  <si>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</si>
  <si>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</si>
  <si>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</si>
  <si>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</si>
  <si>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</si>
  <si>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</si>
  <si>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</si>
  <si>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</si>
  <si>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</si>
  <si>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</si>
  <si>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</si>
  <si>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</si>
  <si>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</si>
  <si>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</si>
  <si>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</si>
  <si>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</si>
  <si>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</si>
  <si>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</si>
  <si>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</si>
  <si>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</si>
  <si>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</si>
  <si>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</si>
  <si>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</si>
  <si>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</si>
  <si>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</si>
  <si>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</si>
  <si>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</si>
  <si>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</si>
  <si>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</si>
  <si>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</si>
  <si>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</si>
  <si>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</si>
  <si>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</si>
  <si>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</si>
  <si>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</si>
  <si>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</si>
  <si>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</si>
  <si>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</si>
  <si>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</si>
  <si>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</si>
  <si>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</si>
  <si>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</si>
  <si>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</si>
  <si>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</si>
  <si>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</si>
  <si>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</si>
  <si>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</si>
  <si>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</si>
  <si>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</si>
  <si>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</si>
  <si>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</si>
  <si>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</si>
  <si>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</si>
  <si>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</si>
  <si>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</si>
  <si>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</si>
  <si>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</si>
  <si>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</si>
  <si>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</si>
  <si>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</si>
  <si>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</si>
  <si>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</si>
  <si>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</si>
  <si>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</si>
  <si>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</si>
  <si>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</si>
  <si>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</si>
  <si>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</si>
  <si>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</si>
  <si>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</si>
  <si>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</si>
  <si>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</si>
  <si>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</si>
  <si>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</si>
  <si>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</si>
  <si>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</si>
  <si>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</si>
  <si>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</si>
  <si>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</si>
  <si>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</si>
  <si>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</si>
  <si>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</si>
  <si>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</si>
  <si>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</si>
  <si>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</si>
  <si>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</si>
  <si>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</si>
  <si>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</si>
  <si>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</si>
  <si>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</si>
  <si>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</si>
  <si>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</si>
  <si>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</si>
  <si>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</si>
  <si>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</si>
  <si>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</si>
  <si>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</si>
  <si>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</si>
  <si>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</si>
  <si>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</si>
  <si>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</si>
  <si>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</si>
  <si>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</si>
  <si>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</si>
  <si>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</si>
  <si>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</si>
  <si>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</si>
  <si>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</si>
  <si>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</si>
  <si>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</si>
  <si>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</si>
  <si>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</si>
  <si>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</si>
  <si>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</si>
  <si>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</si>
  <si>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</si>
  <si>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</si>
  <si>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</si>
  <si>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</si>
  <si>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</si>
  <si>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</si>
  <si>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</si>
  <si>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</si>
  <si>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</si>
  <si>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</si>
  <si>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</si>
  <si>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</si>
  <si>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</si>
  <si>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</si>
  <si>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</si>
  <si>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</si>
  <si>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</si>
  <si>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</si>
  <si>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</si>
  <si>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</si>
  <si>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</si>
  <si>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</si>
  <si>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</si>
  <si>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</si>
  <si>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</si>
  <si>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</si>
  <si>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</si>
  <si>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</si>
  <si>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</si>
  <si>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</si>
  <si>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</si>
  <si>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</si>
  <si>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</si>
  <si>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</si>
  <si>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</si>
  <si>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</si>
  <si>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</si>
  <si>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</si>
  <si>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</si>
  <si>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</si>
  <si>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</si>
  <si>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</si>
  <si>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</si>
  <si>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</si>
  <si>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</si>
  <si>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</si>
  <si>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</si>
  <si>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</si>
  <si>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</si>
  <si>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</si>
  <si>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</si>
  <si>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</si>
  <si>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</si>
  <si>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</si>
  <si>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</si>
  <si>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</si>
  <si>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</si>
  <si>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</si>
  <si>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</si>
  <si>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</si>
  <si>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</si>
  <si>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</si>
  <si>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</si>
  <si>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</si>
  <si>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</si>
  <si>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</si>
  <si>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</si>
  <si>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</si>
  <si>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</si>
  <si>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</si>
  <si>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</si>
  <si>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</si>
  <si>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</si>
  <si>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</si>
  <si>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</si>
  <si>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</si>
  <si>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</si>
  <si>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</si>
  <si>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</si>
  <si>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</si>
  <si>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</si>
  <si>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</si>
  <si>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</si>
  <si>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</si>
  <si>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</si>
  <si>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</si>
  <si>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</si>
  <si>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</si>
  <si>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</si>
  <si>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</si>
  <si>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</si>
  <si>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</si>
  <si>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</si>
  <si>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</si>
  <si>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</si>
  <si>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</si>
  <si>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</si>
  <si>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</si>
  <si>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</si>
  <si>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</si>
  <si>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</si>
  <si>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</si>
  <si>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</si>
  <si>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</si>
  <si>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</si>
  <si>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</si>
  <si>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</si>
  <si>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</si>
  <si>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</si>
  <si>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</si>
  <si>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</si>
  <si>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</si>
  <si>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</si>
  <si>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</si>
  <si>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</si>
  <si>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</si>
  <si>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</si>
  <si>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</si>
  <si>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</si>
  <si>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</si>
  <si>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</si>
  <si>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</si>
  <si>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</si>
  <si>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</si>
  <si>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</si>
  <si>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</si>
  <si>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</si>
  <si>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</si>
  <si>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</si>
  <si>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</si>
  <si>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</si>
  <si>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</si>
  <si>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</si>
  <si>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</si>
  <si>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</si>
  <si>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</si>
  <si>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</si>
  <si>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</si>
  <si>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</si>
  <si>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</si>
  <si>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</si>
  <si>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</si>
  <si>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</si>
  <si>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</si>
  <si>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</si>
  <si>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</si>
  <si>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</si>
  <si>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</si>
  <si>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</si>
  <si>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</si>
  <si>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</si>
  <si>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</si>
  <si>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</si>
  <si>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</si>
  <si>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</si>
  <si>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</si>
  <si>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</si>
  <si>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</si>
  <si>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</si>
  <si>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</si>
  <si>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</si>
  <si>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</si>
  <si>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</si>
  <si>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</si>
  <si>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</si>
  <si>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</si>
  <si>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</si>
  <si>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</si>
  <si>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</si>
  <si>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</si>
  <si>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</si>
  <si>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</si>
  <si>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</si>
  <si>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</si>
  <si>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</si>
  <si>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</si>
  <si>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</si>
  <si>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</si>
  <si>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</si>
  <si>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</si>
  <si>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</si>
  <si>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</si>
  <si>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</si>
  <si>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</si>
  <si>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</si>
  <si>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</si>
  <si>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</si>
  <si>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</si>
  <si>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</si>
  <si>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</si>
  <si>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</si>
  <si>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</si>
  <si>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</si>
  <si>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</si>
  <si>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</si>
  <si>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</si>
  <si>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</si>
  <si>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</si>
  <si>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</si>
  <si>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</si>
  <si>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</si>
  <si>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</si>
  <si>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</si>
  <si>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</si>
  <si>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</si>
  <si>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</si>
  <si>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</si>
  <si>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</si>
  <si>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</si>
  <si>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</si>
  <si>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</si>
  <si>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</si>
  <si>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</si>
  <si>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</si>
  <si>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</si>
  <si>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</si>
  <si>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</si>
  <si>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</si>
  <si>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</si>
  <si>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</si>
  <si>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</si>
  <si>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</si>
  <si>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</si>
  <si>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</si>
  <si>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</si>
  <si>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</si>
  <si>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</si>
  <si>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</si>
  <si>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</si>
  <si>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</si>
  <si>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</si>
  <si>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</si>
  <si>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</si>
  <si>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</si>
  <si>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</si>
  <si>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</si>
  <si>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</si>
  <si>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</si>
  <si>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</si>
  <si>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</si>
  <si>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</si>
  <si>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</si>
  <si>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</si>
  <si>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</si>
  <si>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</si>
  <si>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</si>
  <si>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</si>
  <si>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</si>
  <si>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</si>
  <si>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</si>
  <si>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</si>
  <si>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</si>
  <si>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</si>
  <si>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</si>
  <si>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</si>
  <si>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</si>
  <si>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</si>
  <si>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</si>
  <si>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</si>
  <si>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</si>
  <si>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</si>
  <si>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</si>
  <si>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</si>
  <si>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</si>
  <si>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</si>
  <si>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</si>
  <si>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</si>
  <si>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</si>
  <si>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</si>
  <si>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</si>
  <si>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</si>
  <si>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</si>
  <si>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</si>
  <si>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</si>
  <si>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</si>
  <si>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</si>
  <si>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</si>
  <si>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</si>
  <si>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</si>
  <si>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</si>
  <si>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</si>
  <si>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</si>
  <si>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</si>
  <si>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</si>
  <si>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</si>
  <si>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</si>
  <si>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</si>
  <si>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</si>
  <si>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</si>
  <si>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</si>
  <si>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</si>
  <si>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</si>
  <si>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</si>
  <si>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</si>
  <si>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</si>
  <si>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</si>
  <si>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</si>
  <si>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</si>
  <si>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</si>
  <si>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</si>
  <si>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</si>
  <si>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</si>
  <si>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</si>
  <si>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</si>
  <si>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</si>
  <si>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</si>
  <si>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</si>
  <si>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</si>
  <si>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</si>
  <si>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</si>
  <si>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</si>
  <si>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</si>
  <si>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</si>
  <si>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</si>
  <si>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</si>
  <si>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</si>
  <si>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</si>
  <si>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</si>
  <si>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</si>
  <si>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</si>
  <si>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</si>
  <si>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</si>
  <si>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</si>
  <si>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</si>
  <si>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</si>
  <si>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</si>
  <si>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</si>
  <si>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</si>
  <si>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</si>
  <si>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</si>
  <si>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</si>
  <si>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</si>
  <si>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</si>
  <si>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</si>
  <si>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</si>
  <si>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</si>
  <si>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</si>
  <si>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</si>
  <si>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</si>
  <si>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</si>
  <si>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</si>
  <si>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</si>
  <si>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</si>
  <si>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</si>
  <si>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</si>
  <si>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</si>
  <si>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</si>
  <si>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</si>
  <si>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</si>
  <si>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</si>
  <si>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</si>
  <si>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</si>
  <si>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</si>
  <si>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</si>
  <si>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</si>
  <si>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</si>
  <si>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</si>
  <si>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</si>
  <si>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</si>
  <si>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</si>
  <si>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</si>
  <si>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</si>
  <si>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</si>
  <si>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</si>
  <si>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</si>
  <si>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</si>
  <si>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</si>
  <si>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</si>
  <si>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</si>
  <si>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</si>
  <si>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</si>
  <si>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</si>
  <si>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</si>
  <si>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</si>
  <si>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</si>
  <si>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</si>
  <si>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</si>
  <si>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</si>
  <si>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</si>
  <si>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</si>
  <si>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</si>
  <si>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</si>
  <si>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</si>
  <si>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</si>
  <si>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</si>
  <si>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</si>
  <si>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</si>
  <si>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</si>
  <si>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</si>
  <si>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</si>
  <si>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</si>
  <si>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</si>
  <si>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</si>
  <si>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</si>
  <si>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</si>
  <si>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</si>
  <si>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</si>
  <si>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</si>
  <si>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</si>
  <si>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</si>
  <si>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</si>
  <si>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</si>
  <si>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</si>
  <si>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</si>
  <si>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</si>
  <si>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</si>
  <si>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</si>
  <si>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</si>
  <si>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</si>
  <si>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</si>
  <si>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</si>
  <si>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</si>
  <si>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</si>
  <si>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</si>
  <si>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</si>
  <si>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</si>
  <si>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</si>
  <si>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</si>
  <si>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</si>
  <si>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</si>
  <si>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</si>
  <si>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</si>
  <si>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</si>
  <si>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</si>
  <si>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</si>
  <si>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</si>
  <si>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</si>
  <si>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</si>
  <si>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</si>
  <si>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</si>
  <si>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</si>
  <si>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</si>
  <si>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</si>
  <si>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</si>
  <si>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</si>
  <si>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</si>
  <si>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</si>
  <si>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</si>
  <si>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</si>
  <si>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</si>
  <si>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</si>
  <si>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</si>
  <si>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</si>
  <si>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</si>
  <si>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</si>
  <si>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</si>
  <si>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</si>
  <si>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</si>
  <si>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</si>
  <si>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</si>
  <si>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</si>
  <si>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</si>
  <si>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</si>
  <si>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</si>
  <si>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</si>
  <si>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</si>
  <si>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</si>
  <si>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</si>
  <si>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</si>
  <si>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</si>
  <si>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</si>
  <si>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</si>
  <si>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</si>
  <si>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</si>
  <si>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</si>
  <si>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</si>
  <si>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</si>
  <si>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</si>
  <si>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</si>
  <si>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</si>
  <si>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</si>
  <si>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</si>
  <si>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</si>
  <si>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</si>
  <si>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</si>
  <si>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</si>
  <si>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</si>
  <si>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</si>
  <si>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</si>
  <si>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</si>
  <si>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</si>
  <si>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</si>
  <si>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</si>
  <si>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</si>
  <si>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</si>
  <si>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</si>
  <si>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</si>
  <si>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</si>
  <si>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</si>
  <si>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</si>
  <si>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</si>
  <si>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</si>
  <si>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</si>
  <si>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</si>
  <si>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</si>
  <si>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</si>
  <si>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</si>
  <si>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</si>
  <si>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</si>
  <si>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</si>
  <si>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</si>
  <si>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</si>
  <si>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</si>
  <si>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</si>
  <si>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</si>
  <si>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</si>
  <si>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</si>
  <si>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</si>
  <si>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</si>
  <si>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</si>
  <si>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</si>
  <si>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</si>
  <si>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</si>
  <si>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</si>
  <si>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</si>
  <si>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</si>
  <si>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</si>
  <si>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</si>
  <si>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</si>
  <si>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</si>
  <si>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</si>
  <si>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</si>
  <si>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</si>
  <si>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</si>
  <si>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</si>
  <si>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</si>
  <si>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</si>
  <si>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</si>
  <si>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</si>
  <si>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</si>
  <si>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</si>
  <si>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</si>
  <si>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</si>
  <si>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</si>
  <si>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</si>
  <si>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</si>
  <si>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</si>
  <si>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</si>
  <si>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</si>
  <si>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</si>
  <si>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</si>
  <si>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</si>
  <si>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</si>
  <si>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</si>
  <si>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</si>
  <si>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</si>
  <si>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</si>
  <si>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</si>
  <si>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</si>
  <si>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</si>
  <si>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</si>
  <si>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</si>
  <si>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</si>
  <si>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</si>
  <si>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</si>
  <si>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</si>
  <si>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</si>
  <si>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</si>
  <si>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</si>
  <si>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</si>
  <si>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</si>
  <si>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</si>
  <si>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</si>
  <si>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</si>
  <si>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</si>
  <si>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</si>
  <si>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</si>
  <si>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</si>
  <si>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</si>
  <si>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</si>
  <si>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</si>
  <si>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</si>
  <si>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</si>
  <si>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</si>
  <si>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</si>
  <si>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</si>
  <si>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</si>
  <si>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</si>
  <si>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</si>
  <si>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</si>
  <si>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</si>
  <si>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</si>
  <si>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</si>
  <si>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</si>
  <si>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</si>
  <si>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</si>
  <si>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</si>
  <si>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</si>
  <si>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</si>
  <si>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</si>
  <si>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</si>
  <si>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</si>
  <si>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</si>
  <si>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</si>
  <si>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</si>
  <si>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</si>
  <si>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</si>
  <si>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</si>
  <si>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</si>
  <si>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</si>
  <si>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</si>
  <si>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</si>
  <si>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</si>
  <si>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</si>
  <si>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</si>
  <si>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</si>
  <si>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</si>
  <si>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</si>
  <si>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</si>
  <si>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</si>
  <si>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</si>
  <si>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</si>
  <si>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</si>
  <si>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</si>
  <si>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</si>
  <si>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</si>
  <si>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</si>
  <si>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</si>
  <si>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</si>
  <si>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</si>
  <si>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</si>
  <si>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</si>
  <si>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</si>
  <si>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</si>
  <si>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</si>
  <si>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</si>
  <si>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</si>
  <si>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</si>
  <si>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</si>
  <si>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</si>
  <si>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</si>
  <si>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</si>
  <si>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</si>
  <si>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</si>
  <si>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</si>
  <si>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</si>
  <si>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</si>
  <si>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</si>
  <si>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</si>
  <si>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</si>
  <si>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</si>
  <si>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</si>
  <si>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</si>
  <si>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</si>
  <si>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</si>
  <si>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</si>
  <si>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</si>
  <si>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</si>
  <si>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</si>
  <si>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</si>
  <si>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</si>
  <si>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</si>
  <si>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</si>
  <si>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</si>
  <si>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</si>
  <si>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</si>
  <si>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</si>
  <si>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</si>
  <si>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</si>
  <si>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</si>
  <si>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</si>
  <si>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</si>
  <si>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</si>
  <si>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</si>
  <si>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</si>
  <si>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</si>
  <si>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</si>
  <si>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</si>
  <si>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</si>
  <si>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</si>
  <si>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</si>
  <si>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</si>
  <si>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</si>
  <si>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</si>
  <si>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</si>
  <si>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</si>
  <si>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</si>
  <si>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</si>
  <si>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</si>
  <si>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</si>
  <si>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</si>
  <si>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</si>
  <si>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</si>
  <si>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</si>
  <si>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</si>
  <si>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</si>
  <si>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</si>
  <si>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</si>
  <si>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</si>
  <si>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</si>
  <si>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</si>
  <si>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</si>
  <si>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</si>
  <si>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</si>
  <si>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</si>
  <si>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</si>
  <si>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</si>
  <si>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</si>
  <si>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</si>
  <si>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</si>
  <si>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</si>
  <si>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</si>
  <si>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</si>
  <si>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</si>
  <si>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</si>
  <si>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</si>
  <si>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</si>
  <si>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</si>
  <si>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</si>
  <si>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</si>
  <si>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</si>
  <si>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</si>
  <si>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</si>
  <si>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</si>
  <si>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</si>
  <si>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</si>
  <si>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</si>
  <si>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</si>
  <si>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</si>
  <si>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</si>
  <si>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</si>
  <si>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</si>
  <si>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</si>
  <si>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</si>
  <si>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</si>
  <si>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</si>
  <si>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</si>
  <si>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</si>
  <si>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</si>
  <si>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</si>
  <si>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</si>
  <si>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</si>
  <si>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</si>
  <si>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</si>
  <si>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</si>
  <si>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</si>
  <si>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</si>
  <si>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</si>
  <si>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</si>
  <si>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</si>
  <si>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</si>
  <si>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</si>
  <si>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</si>
  <si>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</si>
  <si>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</si>
  <si>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</si>
  <si>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</si>
  <si>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</si>
  <si>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</si>
  <si>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</si>
  <si>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</si>
  <si>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</si>
  <si>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</si>
  <si>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</si>
  <si>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</si>
  <si>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</si>
  <si>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</si>
  <si>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</si>
  <si>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</si>
  <si>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</si>
  <si>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</si>
  <si>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</si>
  <si>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</si>
  <si>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</si>
  <si>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</si>
  <si>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</si>
  <si>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</si>
  <si>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</si>
  <si>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</si>
  <si>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</si>
  <si>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</si>
  <si>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</si>
  <si>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</si>
  <si>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</si>
  <si>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</si>
  <si>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</si>
  <si>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</si>
  <si>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</si>
  <si>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</si>
  <si>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</si>
  <si>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</si>
  <si>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</si>
  <si>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</si>
  <si>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</si>
  <si>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</si>
  <si>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</si>
  <si>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</si>
  <si>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</si>
  <si>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</si>
  <si>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</si>
  <si>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</si>
  <si>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</si>
  <si>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</si>
  <si>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</si>
  <si>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</si>
  <si>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</si>
  <si>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</si>
  <si>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</si>
  <si>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</si>
  <si>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</si>
  <si>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</si>
  <si>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</si>
  <si>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</si>
  <si>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</si>
  <si>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</si>
  <si>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</si>
  <si>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</si>
  <si>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</si>
  <si>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</si>
  <si>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</si>
  <si>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</si>
  <si>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</si>
  <si>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</si>
  <si>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</si>
  <si>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</si>
  <si>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</si>
  <si>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</si>
  <si>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</si>
  <si>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</si>
  <si>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</si>
  <si>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</si>
  <si>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</si>
  <si>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</si>
  <si>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</si>
  <si>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</si>
  <si>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</si>
  <si>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</si>
  <si>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</si>
  <si>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</si>
  <si>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</si>
  <si>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</si>
  <si>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</si>
  <si>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</si>
  <si>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</si>
  <si>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</si>
  <si>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</si>
  <si>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</si>
  <si>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</si>
  <si>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</si>
  <si>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</si>
  <si>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</si>
  <si>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</si>
  <si>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</si>
  <si>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</si>
  <si>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</si>
  <si>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</si>
  <si>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</si>
  <si>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</si>
  <si>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</si>
  <si>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</si>
  <si>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</si>
  <si>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</si>
  <si>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</si>
  <si>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</si>
  <si>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</si>
  <si>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</si>
  <si>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</si>
  <si>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</si>
  <si>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</si>
  <si>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</si>
  <si>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</si>
  <si>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</si>
  <si>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</si>
  <si>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</si>
  <si>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</si>
  <si>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</si>
  <si>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</si>
  <si>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</si>
  <si>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</si>
  <si>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</si>
  <si>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</si>
  <si>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</si>
  <si>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</si>
  <si>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</si>
  <si>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</si>
  <si>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</si>
  <si>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</si>
  <si>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</si>
  <si>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</si>
  <si>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</si>
  <si>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</si>
  <si>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</si>
  <si>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</si>
  <si>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</si>
  <si>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</si>
  <si>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</si>
  <si>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</si>
  <si>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</si>
  <si>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</si>
  <si>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</si>
  <si>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</si>
  <si>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</si>
  <si>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</si>
  <si>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</si>
  <si>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</si>
  <si>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</si>
  <si>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</si>
  <si>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</si>
  <si>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</si>
  <si>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</si>
  <si>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</si>
  <si>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</si>
  <si>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</si>
  <si>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</si>
  <si>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</si>
  <si>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</si>
  <si>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</si>
  <si>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</si>
  <si>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</si>
  <si>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</si>
  <si>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</si>
  <si>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</si>
  <si>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</si>
  <si>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</si>
  <si>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</si>
  <si>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</si>
  <si>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</si>
  <si>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</si>
  <si>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</si>
  <si>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</si>
  <si>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</si>
  <si>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</si>
  <si>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</si>
  <si>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</si>
  <si>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</si>
  <si>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</si>
  <si>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</si>
  <si>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</si>
  <si>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</si>
  <si>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</si>
  <si>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</si>
  <si>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</si>
  <si>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</si>
  <si>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</si>
  <si>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</si>
  <si>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</si>
  <si>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</si>
  <si>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</si>
  <si>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</si>
  <si>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</si>
  <si>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</si>
  <si>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</si>
  <si>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</si>
  <si>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</si>
  <si>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</si>
  <si>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</si>
  <si>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</si>
  <si>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</si>
  <si>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</si>
  <si>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</si>
  <si>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</si>
  <si>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</si>
  <si>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</si>
  <si>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</si>
  <si>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</si>
  <si>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</si>
  <si>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</si>
  <si>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</si>
  <si>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</si>
  <si>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</si>
  <si>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</si>
  <si>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</si>
  <si>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</si>
  <si>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</si>
  <si>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</si>
  <si>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</si>
  <si>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</si>
  <si>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</si>
  <si>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</si>
  <si>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</si>
  <si>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</si>
  <si>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</si>
  <si>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</si>
  <si>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</si>
  <si>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</si>
  <si>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</si>
  <si>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</si>
  <si>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</si>
  <si>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</si>
  <si>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</si>
  <si>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</si>
  <si>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</si>
  <si>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</si>
  <si>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</si>
  <si>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</si>
  <si>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</si>
  <si>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</si>
  <si>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</si>
  <si>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</si>
  <si>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</si>
  <si>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</si>
  <si>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</si>
  <si>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</si>
  <si>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</si>
  <si>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</si>
  <si>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</si>
  <si>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</si>
  <si>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</si>
  <si>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</si>
  <si>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</si>
  <si>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</si>
  <si>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</si>
  <si>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</si>
  <si>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</si>
  <si>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</si>
  <si>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</si>
  <si>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</si>
  <si>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</si>
  <si>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</si>
  <si>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</si>
  <si>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</si>
  <si>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</si>
  <si>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</si>
  <si>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</si>
  <si>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</si>
  <si>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</si>
  <si>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</si>
  <si>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</si>
  <si>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</si>
  <si>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</si>
  <si>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</si>
  <si>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</si>
  <si>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</si>
  <si>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</si>
  <si>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</si>
  <si>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</si>
  <si>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</si>
  <si>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</si>
  <si>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</si>
  <si>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</si>
  <si>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</si>
  <si>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</si>
  <si>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</si>
  <si>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</si>
  <si>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</si>
  <si>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</si>
  <si>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</si>
  <si>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</si>
  <si>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</si>
  <si>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</si>
  <si>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</si>
  <si>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</si>
  <si>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</si>
  <si>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</si>
  <si>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</si>
  <si>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</si>
  <si>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</si>
  <si>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</si>
  <si>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</si>
  <si>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</si>
  <si>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</si>
  <si>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</si>
  <si>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</si>
  <si>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</si>
  <si>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</si>
  <si>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</si>
  <si>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</si>
  <si>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</si>
  <si>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</si>
  <si>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</si>
  <si>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</si>
  <si>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</si>
  <si>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</si>
  <si>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</si>
  <si>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</si>
  <si>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</si>
  <si>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</si>
  <si>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</si>
  <si>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</si>
  <si>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</si>
  <si>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</si>
  <si>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</si>
  <si>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</si>
  <si>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</si>
  <si>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</si>
  <si>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</si>
  <si>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</si>
  <si>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</si>
  <si>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</si>
  <si>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</si>
  <si>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</si>
  <si>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</si>
  <si>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</si>
  <si>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</si>
  <si>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</si>
  <si>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</si>
  <si>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</si>
  <si>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</si>
  <si>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</si>
  <si>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</si>
  <si>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</si>
  <si>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</si>
  <si>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</si>
  <si>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</si>
  <si>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</si>
  <si>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</si>
  <si>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</si>
  <si>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</si>
  <si>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</si>
  <si>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</si>
  <si>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</si>
  <si>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</si>
  <si>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</si>
  <si>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</si>
  <si>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</si>
  <si>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</si>
  <si>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</si>
  <si>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</si>
  <si>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</si>
  <si>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</si>
  <si>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</si>
  <si>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</si>
  <si>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</si>
  <si>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</si>
  <si>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</si>
  <si>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</si>
  <si>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</si>
  <si>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</si>
  <si>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</si>
  <si>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</si>
  <si>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</si>
  <si>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</si>
  <si>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</si>
  <si>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</si>
  <si>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</si>
  <si>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</si>
  <si>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</si>
  <si>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</si>
  <si>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</si>
  <si>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</si>
  <si>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</si>
  <si>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</si>
  <si>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</si>
  <si>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</si>
  <si>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</si>
  <si>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</si>
  <si>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</si>
  <si>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</si>
  <si>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</si>
  <si>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</si>
  <si>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</si>
  <si>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</si>
  <si>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</si>
  <si>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</si>
  <si>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</si>
  <si>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</si>
  <si>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</si>
  <si>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</si>
  <si>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</si>
  <si>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</si>
  <si>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</si>
  <si>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</si>
  <si>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</si>
  <si>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</si>
  <si>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</si>
  <si>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</si>
  <si>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</si>
  <si>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</si>
  <si>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</si>
  <si>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</si>
  <si>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</si>
  <si>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</si>
  <si>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</si>
  <si>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</si>
  <si>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</si>
  <si>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</si>
  <si>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</si>
  <si>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</si>
  <si>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</si>
  <si>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</si>
  <si>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</si>
  <si>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</si>
  <si>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</si>
  <si>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</si>
  <si>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</si>
  <si>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</si>
  <si>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</si>
  <si>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</si>
  <si>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</si>
  <si>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</si>
  <si>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</si>
  <si>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</si>
  <si>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</si>
  <si>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</si>
  <si>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</si>
  <si>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</si>
  <si>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</si>
  <si>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</si>
  <si>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</si>
  <si>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</si>
  <si>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</si>
  <si>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</si>
  <si>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</si>
  <si>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</si>
  <si>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</si>
  <si>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</si>
  <si>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</si>
  <si>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</si>
  <si>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</si>
  <si>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</si>
  <si>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</si>
  <si>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</si>
  <si>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</si>
  <si>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</si>
  <si>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</si>
  <si>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</si>
  <si>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</si>
  <si>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</si>
  <si>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</si>
  <si>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</si>
  <si>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</si>
  <si>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</si>
  <si>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</si>
  <si>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</si>
  <si>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</si>
  <si>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</si>
  <si>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</si>
  <si>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</si>
  <si>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</si>
  <si>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</si>
  <si>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</si>
  <si>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</si>
  <si>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</si>
  <si>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</si>
  <si>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</si>
  <si>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</si>
  <si>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</si>
  <si>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</si>
  <si>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</si>
  <si>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</si>
  <si>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</si>
  <si>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</si>
  <si>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</si>
  <si>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</si>
  <si>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</si>
  <si>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</si>
  <si>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</si>
  <si>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</si>
  <si>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</si>
  <si>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</si>
  <si>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</si>
  <si>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</si>
  <si>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</si>
  <si>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</si>
  <si>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</si>
  <si>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</si>
  <si>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</si>
  <si>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</si>
  <si>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</si>
  <si>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</si>
  <si>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</si>
  <si>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</si>
  <si>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</si>
  <si>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</si>
  <si>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</si>
  <si>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</si>
  <si>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</si>
  <si>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</si>
  <si>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</si>
  <si>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</si>
  <si>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</si>
  <si>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</si>
  <si>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</si>
  <si>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</si>
  <si>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</si>
  <si>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</si>
  <si>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</si>
  <si>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</si>
  <si>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</si>
  <si>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</si>
  <si>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</si>
  <si>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</si>
  <si>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</si>
  <si>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</si>
  <si>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</si>
  <si>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</si>
  <si>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</si>
  <si>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</si>
  <si>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</si>
  <si>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</si>
  <si>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</si>
  <si>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</si>
  <si>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</si>
  <si>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</si>
  <si>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</si>
  <si>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</si>
  <si>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</si>
  <si>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</si>
  <si>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</si>
  <si>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</si>
  <si>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</si>
  <si>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</si>
  <si>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</si>
  <si>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</si>
  <si>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</si>
  <si>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</si>
  <si>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</si>
  <si>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</si>
  <si>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</si>
  <si>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</si>
  <si>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</si>
  <si>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</si>
  <si>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</si>
  <si>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</si>
  <si>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</si>
  <si>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</si>
  <si>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</si>
  <si>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</si>
  <si>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</si>
  <si>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</si>
  <si>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</si>
  <si>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</si>
  <si>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</si>
  <si>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</si>
  <si>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</si>
  <si>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</si>
  <si>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</si>
  <si>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</si>
  <si>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</si>
  <si>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</si>
  <si>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</si>
  <si>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</si>
  <si>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</si>
  <si>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</si>
  <si>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</si>
  <si>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</si>
  <si>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</si>
  <si>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</si>
  <si>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</si>
  <si>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</si>
  <si>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</si>
  <si>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</si>
  <si>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</si>
  <si>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</si>
  <si>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</si>
  <si>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</si>
  <si>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</si>
  <si>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</si>
  <si>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</si>
  <si>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</si>
  <si>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</si>
  <si>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</si>
  <si>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</si>
  <si>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</si>
  <si>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</si>
  <si>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</si>
  <si>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</si>
  <si>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</si>
  <si>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</si>
  <si>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</si>
  <si>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</si>
  <si>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</si>
  <si>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</si>
  <si>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</si>
  <si>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</si>
  <si>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</si>
  <si>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</si>
  <si>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</si>
  <si>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</si>
  <si>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</si>
  <si>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</si>
  <si>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</si>
  <si>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</si>
  <si>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</si>
  <si>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</si>
  <si>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</si>
  <si>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</si>
  <si>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</si>
  <si>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</si>
  <si>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</si>
  <si>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</si>
  <si>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</si>
  <si>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</si>
  <si>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</si>
  <si>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</si>
  <si>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</si>
  <si>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</si>
  <si>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</si>
  <si>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</si>
  <si>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</si>
  <si>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</si>
  <si>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</si>
  <si>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</si>
  <si>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</si>
  <si>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</si>
  <si>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</si>
  <si>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</si>
  <si>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</si>
  <si>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</si>
  <si>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</si>
  <si>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</si>
  <si>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</si>
  <si>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</si>
  <si>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</si>
  <si>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</si>
  <si>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</si>
  <si>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</si>
  <si>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</si>
  <si>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</si>
  <si>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</si>
  <si>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</si>
  <si>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</si>
  <si>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</si>
  <si>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</si>
  <si>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</si>
  <si>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</si>
  <si>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</si>
  <si>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</si>
  <si>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</si>
  <si>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</si>
  <si>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</si>
  <si>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</si>
  <si>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</si>
  <si>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</si>
  <si>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</si>
  <si>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</si>
  <si>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</si>
  <si>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</si>
  <si>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</si>
  <si>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</si>
  <si>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</si>
  <si>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</si>
  <si>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</si>
  <si>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</si>
  <si>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</si>
  <si>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</si>
  <si>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</si>
  <si>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</si>
  <si>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</si>
  <si>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</si>
  <si>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</si>
  <si>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</si>
  <si>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</si>
  <si>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</si>
  <si>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</si>
  <si>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</si>
  <si>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</si>
  <si>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</si>
  <si>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</si>
  <si>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</si>
  <si>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</si>
  <si>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</si>
  <si>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</si>
  <si>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</si>
  <si>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</si>
  <si>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</si>
  <si>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</si>
  <si>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</si>
  <si>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</si>
  <si>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</si>
  <si>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</si>
  <si>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</si>
  <si>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</si>
  <si>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</si>
  <si>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</si>
  <si>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</si>
  <si>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</si>
  <si>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</si>
  <si>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</si>
  <si>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</si>
  <si>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</si>
  <si>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</si>
  <si>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</si>
  <si>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</si>
  <si>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</si>
  <si>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</si>
  <si>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</si>
  <si>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</si>
  <si>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</si>
  <si>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</si>
  <si>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</si>
  <si>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</si>
  <si>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</si>
  <si>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</si>
  <si>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</si>
  <si>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</si>
  <si>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</si>
  <si>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</si>
  <si>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</si>
  <si>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</si>
  <si>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</si>
  <si>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</si>
  <si>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</si>
  <si>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</si>
  <si>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</si>
  <si>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</si>
  <si>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</si>
  <si>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</si>
  <si>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</si>
  <si>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</si>
  <si>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</si>
  <si>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</si>
  <si>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</si>
  <si>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</si>
  <si>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</si>
  <si>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</si>
  <si>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</si>
  <si>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</si>
  <si>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</si>
  <si>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</si>
  <si>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</si>
  <si>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</si>
  <si>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</si>
  <si>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</si>
  <si>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</si>
  <si>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</si>
  <si>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</si>
  <si>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</si>
  <si>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</si>
  <si>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</si>
  <si>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</si>
  <si>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</si>
  <si>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</si>
  <si>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</si>
  <si>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</si>
  <si>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</si>
  <si>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</si>
  <si>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</si>
  <si>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</si>
  <si>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</si>
  <si>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</si>
  <si>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</si>
  <si>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</si>
  <si>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</si>
  <si>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</si>
  <si>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</si>
  <si>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</si>
  <si>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</si>
  <si>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</si>
  <si>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</si>
  <si>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</si>
  <si>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</si>
  <si>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</si>
  <si>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</si>
  <si>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</si>
  <si>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</si>
  <si>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</si>
  <si>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</si>
  <si>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</si>
  <si>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</si>
  <si>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</si>
  <si>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</si>
  <si>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</si>
  <si>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</si>
  <si>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</si>
  <si>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</si>
  <si>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</si>
  <si>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</si>
  <si>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</si>
  <si>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</si>
  <si>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</si>
  <si>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</si>
  <si>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</si>
  <si>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</si>
  <si>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</si>
  <si>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</si>
  <si>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</si>
  <si>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</si>
  <si>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</si>
  <si>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</si>
  <si>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</si>
  <si>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</si>
  <si>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</si>
  <si>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</si>
  <si>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</si>
  <si>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</si>
  <si>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</si>
  <si>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</si>
  <si>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</si>
  <si>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</si>
  <si>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</si>
  <si>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</si>
  <si>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</si>
  <si>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</si>
  <si>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</si>
  <si>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</si>
  <si>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</si>
  <si>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</si>
  <si>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</si>
  <si>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</si>
  <si>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</si>
  <si>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</si>
  <si>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</si>
  <si>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</si>
  <si>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</si>
  <si>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</si>
  <si>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</si>
  <si>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</si>
  <si>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</si>
  <si>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</si>
  <si>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</si>
  <si>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</si>
  <si>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</si>
  <si>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</si>
  <si>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</si>
  <si>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</si>
  <si>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</si>
  <si>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</si>
  <si>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</si>
  <si>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</si>
  <si>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</si>
  <si>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</si>
  <si>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</si>
  <si>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</si>
  <si>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</si>
  <si>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</si>
  <si>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</si>
  <si>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</si>
  <si>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</si>
  <si>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</si>
  <si>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</si>
  <si>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</si>
  <si>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</si>
  <si>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</si>
  <si>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</si>
  <si>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</si>
  <si>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</si>
  <si>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</si>
  <si>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</si>
  <si>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</si>
  <si>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</si>
  <si>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</si>
  <si>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</si>
  <si>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</si>
  <si>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</si>
  <si>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</si>
  <si>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</si>
  <si>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</si>
  <si>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</si>
  <si>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</si>
  <si>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</si>
  <si>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</si>
  <si>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</si>
  <si>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</si>
  <si>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</si>
  <si>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</si>
  <si>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</si>
  <si>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</si>
  <si>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</si>
  <si>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</si>
  <si>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</si>
  <si>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</si>
  <si>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</si>
  <si>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</si>
  <si>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</si>
  <si>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</si>
  <si>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</si>
  <si>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</si>
  <si>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</si>
  <si>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</si>
  <si>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</si>
  <si>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</si>
  <si>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</si>
  <si>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</si>
  <si>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</si>
  <si>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</si>
  <si>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</si>
  <si>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</si>
  <si>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</si>
  <si>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</si>
  <si>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</si>
  <si>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</si>
  <si>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</si>
  <si>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</si>
  <si>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</si>
  <si>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</si>
  <si>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</si>
  <si>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</si>
  <si>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</si>
  <si>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</si>
  <si>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</si>
  <si>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</si>
  <si>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</si>
  <si>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</si>
  <si>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</si>
  <si>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</si>
  <si>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</si>
  <si>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</si>
  <si>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</si>
  <si>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</si>
  <si>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</si>
  <si>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</si>
  <si>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</si>
  <si>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</si>
  <si>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</si>
  <si>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</si>
  <si>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</si>
  <si>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</si>
  <si>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</si>
  <si>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</si>
  <si>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</si>
  <si>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</si>
  <si>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</si>
  <si>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</si>
  <si>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</si>
  <si>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</si>
  <si>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</si>
  <si>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</si>
  <si>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</si>
  <si>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</si>
  <si>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</si>
  <si>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</si>
  <si>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</si>
  <si>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</si>
  <si>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</si>
  <si>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</si>
  <si>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</si>
  <si>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</si>
  <si>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</si>
  <si>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</si>
  <si>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</si>
  <si>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</si>
  <si>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</si>
  <si>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</si>
  <si>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</si>
  <si>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</si>
  <si>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</si>
  <si>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</si>
  <si>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</si>
  <si>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</si>
  <si>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</si>
  <si>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</si>
  <si>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</si>
  <si>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</si>
  <si>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</si>
  <si>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</si>
  <si>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</si>
  <si>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</si>
  <si>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</si>
  <si>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</si>
  <si>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</si>
  <si>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</si>
  <si>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</si>
  <si>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</si>
  <si>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</si>
  <si>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</si>
  <si>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</si>
  <si>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</si>
  <si>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</si>
  <si>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</si>
  <si>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</si>
  <si>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</si>
  <si>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</si>
  <si>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</si>
  <si>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</si>
  <si>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</si>
  <si>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</si>
  <si>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</si>
  <si>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</si>
  <si>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</si>
  <si>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</si>
  <si>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</si>
  <si>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</si>
  <si>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</si>
  <si>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</si>
  <si>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</si>
  <si>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</si>
  <si>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</si>
  <si>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</si>
  <si>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</si>
  <si>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</si>
  <si>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</si>
  <si>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</si>
  <si>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</si>
  <si>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</si>
  <si>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</si>
  <si>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</si>
  <si>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</si>
  <si>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</si>
  <si>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</si>
  <si>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</si>
  <si>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</si>
  <si>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</si>
  <si>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</si>
  <si>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</si>
  <si>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</si>
  <si>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</si>
  <si>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</si>
  <si>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</si>
  <si>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</si>
  <si>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</si>
  <si>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</si>
  <si>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</si>
  <si>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</si>
  <si>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</si>
  <si>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</si>
  <si>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</si>
  <si>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</si>
  <si>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</si>
  <si>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</si>
  <si>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</si>
  <si>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</si>
  <si>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</si>
  <si>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</si>
  <si>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</si>
  <si>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</si>
  <si>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</si>
  <si>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</si>
  <si>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</si>
  <si>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</si>
  <si>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</si>
  <si>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</si>
  <si>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</si>
  <si>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</si>
  <si>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</si>
  <si>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</si>
  <si>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</si>
  <si>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</si>
  <si>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</si>
  <si>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</si>
  <si>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</si>
  <si>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</si>
  <si>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</si>
  <si>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</si>
  <si>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</si>
  <si>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</si>
  <si>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</si>
  <si>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</si>
  <si>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</si>
  <si>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</si>
  <si>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</si>
  <si>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</si>
  <si>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</si>
  <si>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</si>
  <si>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</si>
  <si>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</si>
  <si>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</si>
  <si>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</si>
  <si>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</si>
  <si>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</si>
  <si>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</si>
  <si>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</si>
  <si>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</si>
  <si>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</si>
  <si>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</si>
  <si>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</si>
  <si>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</si>
  <si>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</si>
  <si>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</si>
  <si>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</si>
  <si>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</si>
  <si>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</si>
  <si>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</si>
  <si>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</si>
  <si>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</si>
  <si>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</si>
  <si>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</si>
  <si>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</si>
  <si>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</si>
  <si>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</si>
  <si>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</si>
  <si>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</si>
  <si>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</si>
  <si>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</si>
  <si>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</si>
  <si>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</si>
  <si>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</si>
  <si>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</si>
  <si>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</si>
  <si>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</si>
  <si>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</si>
  <si>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</si>
  <si>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</si>
  <si>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</si>
  <si>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</si>
  <si>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</si>
  <si>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</si>
  <si>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</si>
  <si>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</si>
  <si>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</si>
  <si>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</si>
  <si>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</si>
  <si>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</si>
  <si>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</si>
  <si>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</si>
  <si>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</si>
  <si>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</si>
  <si>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</si>
  <si>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</si>
  <si>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</si>
  <si>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</si>
  <si>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</si>
  <si>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</si>
  <si>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</si>
  <si>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</si>
  <si>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</si>
  <si>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</si>
  <si>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</si>
  <si>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</si>
  <si>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</si>
  <si>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</si>
  <si>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</si>
  <si>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</si>
  <si>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</si>
  <si>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</si>
  <si>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</si>
  <si>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</si>
  <si>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</si>
  <si>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</si>
  <si>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</si>
  <si>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</si>
  <si>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</si>
  <si>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</si>
  <si>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</si>
  <si>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</si>
  <si>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</si>
  <si>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</si>
  <si>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</si>
  <si>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</si>
  <si>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</si>
  <si>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</si>
  <si>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</si>
  <si>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</si>
  <si>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</si>
  <si>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</si>
  <si>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</si>
  <si>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</si>
  <si>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</si>
  <si>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</si>
  <si>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</si>
  <si>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</si>
  <si>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</si>
  <si>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</si>
  <si>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</si>
  <si>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</si>
  <si>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</si>
  <si>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</si>
  <si>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</si>
  <si>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</si>
  <si>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</si>
  <si>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</si>
  <si>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</si>
  <si>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</si>
  <si>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</si>
  <si>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</si>
  <si>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</si>
  <si>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</si>
  <si>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</si>
  <si>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</si>
  <si>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</si>
  <si>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</si>
  <si>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</si>
  <si>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</si>
  <si>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</si>
  <si>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</si>
  <si>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</si>
  <si>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</si>
  <si>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</si>
  <si>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</si>
  <si>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</si>
  <si>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</si>
  <si>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</si>
  <si>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</si>
  <si>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</si>
  <si>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</si>
  <si>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</si>
  <si>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</si>
  <si>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</si>
  <si>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</si>
  <si>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</si>
  <si>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</si>
  <si>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</si>
  <si>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</si>
  <si>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</si>
  <si>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</si>
  <si>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</si>
  <si>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</si>
  <si>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</si>
  <si>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</si>
  <si>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</si>
  <si>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</si>
  <si>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</si>
  <si>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</si>
  <si>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</si>
  <si>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</si>
  <si>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</si>
  <si>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</si>
  <si>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</si>
  <si>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</si>
  <si>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</si>
  <si>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</si>
  <si>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</si>
  <si>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</si>
  <si>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</si>
  <si>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</si>
  <si>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</si>
  <si>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</si>
  <si>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</si>
  <si>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</si>
  <si>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</si>
  <si>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</si>
  <si>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</si>
  <si>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</si>
  <si>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</si>
  <si>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</si>
  <si>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</si>
  <si>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</si>
  <si>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</si>
  <si>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</si>
  <si>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</si>
  <si>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</si>
  <si>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</si>
  <si>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</si>
  <si>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</si>
  <si>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</si>
  <si>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</si>
  <si>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</si>
  <si>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</si>
  <si>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</si>
  <si>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</si>
  <si>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</si>
  <si>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</si>
  <si>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</si>
  <si>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</si>
  <si>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</si>
  <si>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</si>
  <si>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</si>
  <si>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</si>
  <si>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</si>
  <si>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</si>
  <si>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</si>
  <si>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</si>
  <si>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</si>
  <si>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</si>
  <si>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</si>
  <si>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</si>
  <si>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</si>
  <si>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</si>
  <si>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</si>
  <si>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</si>
  <si>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</si>
  <si>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</si>
  <si>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</si>
  <si>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</si>
  <si>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</si>
  <si>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</si>
  <si>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</si>
  <si>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</si>
  <si>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</si>
  <si>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</si>
  <si>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</si>
  <si>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</si>
  <si>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</si>
  <si>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</si>
  <si>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</si>
  <si>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</si>
  <si>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</si>
  <si>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</si>
  <si>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</si>
  <si>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</si>
  <si>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</si>
  <si>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</si>
  <si>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</si>
  <si>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</si>
  <si>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</si>
  <si>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</si>
  <si>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</si>
  <si>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</si>
  <si>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</si>
  <si>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</si>
  <si>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</si>
  <si>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</si>
  <si>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</si>
  <si>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</si>
  <si>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</si>
  <si>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</si>
  <si>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</si>
  <si>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</si>
  <si>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</si>
  <si>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</si>
  <si>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</si>
  <si>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</si>
  <si>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</si>
  <si>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</si>
  <si>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</si>
  <si>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</si>
  <si>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</si>
  <si>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</si>
  <si>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</si>
  <si>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</si>
  <si>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</si>
  <si>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</si>
  <si>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</si>
  <si>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</si>
  <si>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</si>
  <si>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</si>
  <si>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</si>
  <si>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</si>
  <si>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</si>
  <si>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</si>
  <si>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</si>
  <si>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</si>
  <si>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</si>
  <si>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</si>
  <si>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</si>
  <si>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</si>
  <si>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</si>
  <si>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</si>
  <si>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</si>
  <si>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</si>
  <si>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</si>
  <si>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</si>
  <si>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</si>
  <si>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</si>
  <si>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</si>
  <si>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</si>
  <si>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</si>
  <si>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</si>
  <si>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</si>
  <si>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</si>
  <si>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</si>
  <si>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</si>
  <si>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</si>
  <si>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</si>
  <si>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</si>
  <si>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</si>
  <si>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</si>
  <si>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</si>
  <si>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</si>
  <si>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</si>
  <si>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</si>
  <si>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</si>
  <si>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</si>
  <si>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</si>
  <si>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</si>
  <si>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</si>
  <si>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</si>
  <si>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</si>
  <si>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</si>
  <si>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</si>
  <si>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</si>
  <si>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</si>
  <si>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</si>
  <si>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</si>
  <si>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</si>
  <si>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</si>
  <si>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</si>
  <si>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</si>
  <si>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</si>
  <si>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</si>
  <si>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</si>
  <si>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</si>
  <si>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</si>
  <si>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</si>
  <si>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</si>
  <si>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</si>
  <si>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</si>
  <si>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</si>
  <si>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</si>
  <si>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</si>
  <si>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</si>
  <si>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</si>
  <si>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</si>
  <si>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</si>
  <si>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</si>
  <si>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</si>
  <si>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</si>
  <si>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</si>
  <si>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</si>
  <si>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</si>
  <si>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</si>
  <si>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</si>
  <si>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</si>
  <si>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</si>
  <si>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</si>
  <si>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</si>
  <si>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</si>
  <si>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</si>
  <si>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</si>
  <si>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</si>
  <si>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</si>
  <si>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</si>
  <si>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</si>
  <si>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</si>
  <si>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</si>
  <si>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</si>
  <si>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</si>
  <si>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</si>
  <si>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</si>
  <si>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</si>
  <si>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</si>
  <si>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</si>
  <si>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</si>
  <si>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</si>
  <si>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</si>
  <si>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</si>
  <si>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</si>
  <si>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</si>
  <si>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</si>
  <si>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</si>
  <si>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</si>
  <si>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</si>
  <si>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</si>
  <si>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</si>
  <si>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</si>
  <si>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</si>
  <si>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</si>
  <si>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</si>
  <si>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</si>
  <si>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</si>
  <si>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</si>
  <si>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</si>
  <si>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</si>
  <si>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</si>
  <si>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</si>
  <si>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</si>
  <si>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</si>
  <si>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</si>
  <si>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</si>
  <si>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</si>
  <si>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</si>
  <si>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</si>
  <si>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</si>
  <si>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</si>
  <si>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</si>
  <si>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</si>
  <si>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</si>
  <si>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</si>
  <si>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</si>
  <si>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</si>
  <si>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</si>
  <si>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</si>
  <si>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</si>
  <si>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</si>
  <si>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</si>
  <si>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</si>
  <si>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</si>
  <si>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</si>
  <si>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</si>
  <si>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</si>
  <si>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</si>
  <si>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</si>
  <si>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</si>
  <si>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</si>
  <si>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</si>
  <si>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</si>
  <si>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</si>
  <si>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</si>
  <si>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</si>
  <si>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</si>
  <si>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</si>
  <si>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</si>
  <si>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</si>
  <si>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</si>
  <si>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</si>
  <si>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</si>
  <si>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</si>
  <si>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</si>
  <si>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</si>
  <si>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</si>
  <si>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</si>
  <si>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</si>
  <si>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</si>
  <si>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</si>
  <si>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</si>
  <si>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</si>
  <si>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</si>
  <si>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</si>
  <si>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</si>
  <si>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</si>
  <si>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</si>
  <si>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</si>
  <si>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</si>
  <si>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</si>
  <si>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</si>
  <si>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</si>
  <si>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</si>
  <si>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</si>
  <si>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</si>
  <si>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</si>
  <si>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</si>
  <si>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</si>
  <si>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</si>
  <si>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</si>
  <si>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</si>
  <si>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</si>
  <si>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</si>
  <si>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</si>
  <si>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</si>
  <si>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</si>
  <si>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</si>
  <si>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</si>
  <si>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</si>
  <si>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</si>
  <si>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</si>
  <si>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</si>
  <si>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</si>
  <si>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</si>
  <si>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</si>
  <si>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</si>
  <si>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</si>
  <si>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</si>
  <si>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</si>
  <si>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</si>
  <si>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</si>
  <si>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</si>
  <si>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</si>
  <si>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</si>
  <si>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</si>
  <si>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</si>
  <si>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</si>
  <si>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</si>
  <si>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</si>
  <si>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</si>
  <si>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</si>
  <si>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</si>
  <si>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</si>
  <si>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</si>
  <si>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</si>
  <si>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</si>
  <si>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</si>
  <si>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</si>
  <si>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</si>
  <si>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</si>
  <si>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</si>
  <si>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</si>
  <si>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</si>
  <si>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</si>
  <si>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</si>
  <si>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</si>
  <si>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</si>
  <si>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</si>
  <si>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</si>
  <si>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</si>
  <si>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</si>
  <si>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</si>
  <si>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</si>
  <si>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</si>
  <si>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</si>
  <si>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</si>
  <si>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</si>
  <si>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</si>
  <si>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</si>
  <si>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</si>
  <si>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</si>
  <si>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</si>
  <si>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</si>
  <si>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</si>
  <si>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</si>
  <si>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</si>
  <si>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</si>
  <si>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</si>
  <si>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</si>
  <si>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</si>
  <si>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</si>
  <si>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</si>
  <si>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</si>
  <si>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</si>
  <si>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</si>
  <si>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</si>
  <si>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</si>
  <si>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</si>
  <si>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</si>
  <si>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</si>
  <si>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</si>
  <si>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</si>
  <si>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</si>
  <si>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</si>
  <si>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</si>
  <si>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</si>
  <si>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</si>
  <si>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</si>
  <si>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</si>
  <si>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</si>
  <si>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</si>
  <si>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</si>
  <si>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</si>
  <si>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</si>
  <si>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</si>
  <si>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</si>
  <si>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</si>
  <si>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</si>
  <si>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</si>
  <si>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</si>
  <si>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</si>
  <si>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</si>
  <si>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</si>
  <si>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</si>
  <si>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</si>
  <si>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</si>
  <si>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</si>
  <si>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</si>
  <si>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</si>
  <si>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</si>
  <si>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</si>
  <si>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</si>
  <si>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</si>
  <si>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</si>
  <si>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</si>
  <si>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</si>
  <si>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</si>
  <si>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</si>
  <si>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</si>
  <si>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</si>
  <si>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</si>
  <si>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</si>
  <si>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</si>
  <si>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</si>
  <si>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</si>
  <si>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</si>
  <si>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</si>
  <si>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</si>
  <si>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</si>
  <si>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</si>
  <si>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</si>
  <si>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</si>
  <si>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</si>
  <si>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</si>
  <si>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</si>
  <si>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</si>
  <si>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</si>
  <si>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</si>
  <si>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</si>
  <si>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</si>
  <si>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</si>
  <si>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</si>
  <si>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</si>
  <si>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</si>
  <si>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</si>
  <si>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</si>
  <si>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</si>
  <si>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</si>
  <si>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</si>
  <si>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</si>
  <si>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</si>
  <si>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</si>
  <si>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</si>
  <si>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</si>
  <si>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</si>
  <si>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</si>
  <si>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</si>
  <si>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</si>
  <si>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</si>
  <si>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</si>
  <si>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</si>
  <si>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</si>
  <si>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</si>
  <si>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</si>
  <si>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</si>
  <si>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</si>
  <si>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</si>
  <si>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</si>
  <si>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</si>
  <si>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</si>
  <si>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</si>
  <si>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</si>
  <si>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</si>
  <si>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</si>
  <si>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</si>
  <si>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</si>
  <si>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</si>
  <si>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</si>
  <si>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</si>
  <si>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</si>
  <si>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</si>
  <si>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</si>
  <si>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</si>
  <si>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</si>
  <si>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</si>
  <si>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</si>
  <si>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</si>
  <si>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</si>
  <si>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</si>
  <si>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</si>
  <si>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</si>
  <si>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</si>
  <si>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</si>
  <si>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</si>
  <si>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</si>
  <si>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</si>
  <si>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</si>
  <si>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</si>
  <si>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</si>
  <si>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</si>
  <si>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</si>
  <si>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</si>
  <si>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</si>
  <si>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</si>
  <si>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</si>
  <si>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</si>
  <si>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</si>
  <si>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</si>
  <si>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</si>
  <si>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</si>
  <si>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</si>
  <si>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</si>
  <si>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</si>
  <si>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</si>
  <si>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</si>
  <si>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</si>
  <si>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</si>
  <si>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</si>
  <si>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</si>
  <si>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</si>
  <si>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</si>
  <si>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</si>
  <si>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</si>
  <si>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</si>
  <si>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</si>
  <si>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</si>
  <si>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</si>
  <si>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</si>
  <si>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</si>
  <si>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</si>
  <si>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</si>
  <si>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</si>
  <si>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</si>
  <si>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</si>
  <si>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</si>
  <si>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</si>
  <si>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</si>
  <si>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</si>
  <si>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</si>
  <si>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</si>
  <si>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</si>
  <si>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</si>
  <si>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</si>
  <si>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</si>
  <si>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</si>
  <si>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</si>
  <si>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</si>
  <si>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</si>
  <si>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</si>
  <si>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</si>
  <si>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</si>
  <si>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</si>
  <si>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</si>
  <si>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</si>
  <si>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</si>
  <si>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</si>
  <si>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</si>
  <si>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</si>
  <si>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</si>
  <si>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</si>
  <si>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</si>
  <si>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</si>
  <si>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</si>
  <si>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</si>
  <si>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</si>
  <si>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</si>
  <si>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</si>
  <si>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</si>
  <si>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</si>
  <si>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</si>
  <si>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</si>
  <si>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</si>
  <si>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</si>
  <si>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</si>
  <si>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</si>
  <si>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</si>
  <si>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</si>
  <si>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</si>
  <si>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</si>
  <si>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</si>
  <si>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</si>
  <si>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</si>
  <si>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</si>
  <si>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</si>
  <si>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</si>
  <si>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</si>
  <si>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</si>
  <si>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</si>
  <si>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</si>
  <si>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</si>
  <si>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</si>
  <si>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</si>
  <si>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</si>
  <si>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</si>
  <si>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</si>
  <si>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</si>
  <si>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</si>
  <si>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</si>
  <si>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</si>
  <si>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</si>
  <si>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</si>
  <si>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</si>
  <si>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</si>
  <si>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</si>
  <si>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</si>
  <si>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</si>
  <si>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</si>
  <si>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</si>
  <si>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</si>
  <si>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</si>
  <si>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</si>
  <si>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</si>
  <si>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</si>
  <si>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</si>
  <si>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</si>
  <si>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</si>
  <si>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</si>
  <si>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</si>
  <si>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</si>
  <si>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</si>
  <si>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</si>
  <si>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</si>
  <si>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</si>
  <si>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</si>
  <si>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</si>
  <si>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</si>
  <si>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</si>
  <si>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</si>
  <si>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</si>
  <si>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</si>
  <si>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</si>
  <si>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</si>
  <si>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</si>
  <si>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</si>
  <si>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</si>
  <si>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</si>
  <si>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</si>
  <si>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</si>
  <si>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</si>
  <si>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</si>
  <si>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</si>
  <si>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</si>
  <si>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</si>
  <si>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</si>
  <si>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</si>
  <si>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</si>
  <si>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</si>
  <si>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</si>
  <si>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</si>
  <si>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</si>
  <si>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</si>
  <si>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</si>
  <si>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</si>
  <si>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</si>
  <si>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</si>
  <si>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</si>
  <si>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</si>
  <si>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</si>
  <si>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</si>
  <si>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</si>
  <si>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</si>
  <si>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</si>
  <si>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</si>
  <si>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</si>
  <si>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</si>
  <si>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</si>
  <si>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</si>
  <si>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</si>
  <si>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</si>
  <si>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</si>
  <si>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</si>
  <si>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</si>
  <si>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</si>
  <si>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</si>
  <si>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</si>
  <si>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</si>
  <si>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</si>
  <si>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</si>
  <si>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</si>
  <si>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</si>
  <si>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</si>
  <si>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</si>
  <si>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</si>
  <si>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</si>
  <si>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</si>
  <si>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</si>
  <si>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</si>
  <si>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</si>
  <si>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</si>
  <si>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</si>
  <si>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</si>
  <si>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</si>
  <si>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</si>
  <si>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</si>
  <si>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</si>
  <si>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</si>
  <si>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</si>
  <si>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</si>
  <si>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</si>
  <si>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</si>
  <si>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</si>
  <si>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</si>
  <si>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</si>
  <si>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</si>
  <si>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</si>
  <si>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</si>
  <si>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</si>
  <si>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</si>
  <si>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</si>
  <si>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</si>
  <si>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</si>
  <si>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</si>
  <si>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</si>
  <si>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</si>
  <si>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</si>
  <si>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</si>
  <si>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</si>
  <si>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</si>
  <si>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</si>
  <si>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</si>
  <si>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</si>
  <si>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</si>
  <si>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</si>
  <si>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</si>
  <si>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</si>
  <si>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</si>
  <si>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</si>
  <si>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</si>
  <si>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</si>
  <si>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</si>
  <si>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</si>
  <si>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</si>
  <si>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</si>
  <si>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</si>
  <si>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</si>
  <si>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</si>
  <si>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</si>
  <si>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</si>
  <si>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</si>
  <si>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</si>
  <si>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</si>
  <si>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</si>
  <si>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</si>
  <si>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</si>
  <si>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</si>
  <si>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</si>
  <si>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</si>
  <si>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</si>
  <si>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</si>
  <si>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</si>
  <si>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</si>
  <si>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</si>
  <si>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</si>
  <si>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</si>
  <si>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</si>
  <si>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</si>
  <si>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</si>
  <si>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</si>
  <si>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</si>
  <si>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</si>
  <si>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</si>
  <si>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</si>
  <si>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</si>
  <si>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</si>
  <si>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</si>
  <si>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</si>
  <si>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</si>
  <si>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</si>
  <si>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</si>
  <si>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</si>
  <si>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</si>
  <si>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</si>
  <si>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</si>
  <si>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</si>
  <si>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</si>
  <si>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</si>
  <si>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</si>
  <si>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</si>
  <si>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</si>
  <si>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</si>
  <si>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</si>
  <si>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</si>
  <si>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</si>
  <si>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</si>
  <si>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</si>
  <si>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</si>
  <si>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</si>
  <si>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</si>
  <si>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</si>
  <si>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</si>
  <si>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</si>
  <si>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</si>
  <si>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</si>
  <si>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</si>
  <si>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</si>
  <si>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</si>
  <si>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</si>
  <si>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</si>
  <si>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</si>
  <si>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</si>
  <si>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</si>
  <si>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</si>
  <si>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</si>
  <si>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</si>
  <si>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</si>
  <si>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</si>
  <si>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</si>
  <si>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</si>
  <si>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</si>
  <si>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</si>
  <si>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</si>
  <si>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</si>
  <si>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</si>
  <si>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</si>
  <si>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</si>
  <si>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</si>
  <si>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</si>
  <si>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</si>
  <si>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</si>
  <si>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</si>
  <si>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</si>
  <si>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</si>
  <si>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</si>
  <si>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</si>
  <si>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</si>
  <si>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</si>
  <si>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</si>
  <si>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</si>
  <si>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</si>
  <si>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</si>
  <si>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</si>
  <si>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</si>
  <si>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</si>
  <si>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</si>
  <si>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</si>
  <si>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</si>
  <si>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</si>
  <si>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</si>
  <si>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</si>
  <si>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</si>
  <si>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</si>
  <si>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</si>
  <si>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</si>
  <si>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</si>
  <si>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</si>
  <si>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</si>
  <si>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</si>
  <si>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</si>
  <si>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</si>
  <si>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</si>
  <si>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</si>
  <si>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</si>
  <si>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</si>
  <si>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</si>
  <si>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</si>
  <si>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</si>
  <si>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</si>
  <si>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</si>
  <si>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</si>
  <si>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</si>
  <si>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</si>
  <si>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</si>
  <si>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</si>
  <si>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</si>
  <si>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</si>
  <si>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</si>
  <si>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</si>
  <si>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</si>
  <si>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</si>
  <si>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</si>
  <si>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</si>
  <si>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</si>
  <si>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</si>
  <si>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</si>
  <si>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</si>
  <si>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</si>
  <si>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</si>
  <si>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</si>
  <si>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</si>
  <si>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</si>
  <si>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</si>
  <si>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</si>
  <si>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</si>
  <si>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</si>
  <si>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</si>
  <si>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</si>
  <si>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</si>
  <si>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</si>
  <si>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</si>
  <si>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</si>
  <si>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</si>
  <si>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</si>
  <si>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</si>
  <si>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</si>
  <si>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</si>
  <si>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</si>
  <si>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</si>
  <si>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</si>
  <si>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</si>
  <si>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</si>
  <si>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</si>
  <si>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</si>
  <si>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</si>
  <si>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</si>
  <si>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</si>
  <si>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</si>
  <si>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</si>
  <si>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</si>
  <si>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</si>
  <si>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</si>
  <si>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</si>
  <si>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</si>
  <si>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</si>
  <si>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</si>
  <si>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</si>
  <si>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</si>
  <si>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</si>
  <si>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</si>
  <si>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</si>
  <si>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</si>
  <si>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</si>
  <si>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</si>
  <si>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</si>
  <si>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</si>
  <si>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</si>
  <si>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</si>
  <si>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</si>
  <si>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</si>
  <si>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</si>
  <si>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</si>
  <si>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</si>
  <si>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</si>
  <si>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</si>
  <si>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</si>
  <si>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</si>
  <si>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</si>
  <si>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</si>
  <si>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</si>
  <si>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</si>
  <si>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</si>
  <si>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</si>
  <si>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</si>
  <si>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</si>
  <si>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</si>
  <si>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</si>
  <si>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</si>
  <si>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</si>
  <si>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</si>
  <si>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</si>
  <si>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</si>
  <si>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</si>
  <si>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</si>
  <si>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</si>
  <si>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</si>
  <si>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</si>
  <si>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</si>
  <si>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</si>
  <si>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</si>
  <si>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</si>
  <si>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</si>
  <si>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</si>
  <si>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</si>
  <si>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</si>
  <si>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</si>
  <si>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</si>
  <si>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</si>
  <si>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</si>
  <si>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</si>
  <si>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</si>
  <si>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</si>
  <si>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</si>
  <si>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</si>
  <si>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</si>
  <si>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</si>
  <si>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</si>
  <si>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</si>
  <si>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</si>
  <si>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</si>
  <si>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</si>
  <si>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</si>
  <si>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</si>
  <si>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</si>
  <si>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</si>
  <si>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</si>
  <si>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</si>
  <si>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</si>
  <si>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</si>
  <si>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</si>
  <si>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</si>
  <si>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</si>
  <si>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</si>
  <si>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</si>
  <si>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</si>
  <si>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</si>
  <si>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</si>
  <si>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</si>
  <si>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</si>
  <si>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</si>
  <si>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</si>
  <si>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</si>
  <si>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</si>
  <si>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</si>
  <si>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</si>
  <si>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</si>
  <si>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</si>
  <si>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</si>
  <si>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</si>
  <si>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</si>
  <si>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</si>
  <si>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</si>
  <si>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</si>
  <si>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</si>
  <si>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</si>
  <si>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</si>
  <si>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</si>
  <si>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</si>
  <si>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</si>
  <si>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</si>
  <si>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</si>
  <si>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</si>
  <si>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</si>
  <si>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</si>
  <si>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</si>
  <si>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</si>
  <si>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</si>
  <si>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</si>
  <si>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</si>
  <si>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</si>
  <si>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</si>
  <si>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</si>
  <si>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</si>
  <si>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</si>
  <si>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</si>
  <si>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</si>
  <si>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</si>
  <si>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</si>
  <si>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</si>
  <si>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</si>
  <si>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</si>
  <si>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</si>
  <si>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</si>
  <si>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</si>
  <si>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</si>
  <si>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</si>
  <si>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</si>
  <si>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</si>
  <si>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</si>
  <si>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</si>
  <si>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</si>
  <si>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</si>
  <si>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</si>
  <si>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</si>
  <si>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</si>
  <si>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</si>
  <si>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</si>
  <si>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</si>
  <si>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</si>
  <si>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</si>
  <si>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</si>
  <si>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</si>
  <si>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</si>
  <si>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</si>
  <si>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</si>
  <si>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</si>
  <si>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</si>
  <si>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</si>
  <si>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</si>
  <si>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</si>
  <si>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</si>
  <si>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</si>
  <si>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</si>
  <si>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</si>
  <si>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</si>
  <si>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</si>
  <si>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</si>
  <si>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</si>
  <si>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</si>
  <si>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</si>
  <si>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</si>
  <si>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</si>
  <si>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</si>
  <si>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</si>
  <si>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</si>
  <si>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</si>
  <si>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</si>
  <si>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</si>
  <si>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</si>
  <si>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</si>
  <si>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</si>
  <si>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</si>
  <si>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</si>
  <si>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</si>
  <si>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</si>
  <si>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</si>
  <si>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</si>
  <si>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</si>
  <si>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</si>
  <si>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</si>
  <si>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</si>
  <si>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</si>
  <si>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</si>
  <si>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</si>
  <si>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</si>
  <si>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</si>
  <si>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</si>
  <si>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</si>
  <si>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</si>
  <si>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</si>
  <si>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</si>
  <si>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</si>
  <si>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</si>
  <si>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</si>
  <si>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</si>
  <si>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</si>
  <si>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</si>
  <si>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</si>
  <si>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</si>
  <si>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</si>
  <si>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</si>
  <si>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</si>
  <si>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</si>
  <si>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</si>
  <si>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</si>
  <si>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</si>
  <si>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</si>
  <si>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</si>
  <si>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</si>
  <si>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</si>
  <si>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</si>
  <si>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</si>
  <si>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</si>
  <si>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</si>
  <si>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</si>
  <si>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</si>
  <si>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</si>
  <si>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</si>
  <si>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</si>
  <si>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</si>
  <si>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</si>
  <si>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</si>
  <si>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</si>
  <si>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</si>
  <si>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</si>
  <si>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</si>
  <si>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</si>
  <si>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</si>
  <si>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</si>
  <si>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</si>
  <si>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</si>
  <si>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</si>
  <si>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</si>
  <si>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</si>
  <si>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</si>
  <si>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</si>
  <si>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</si>
  <si>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</si>
  <si>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</si>
  <si>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</si>
  <si>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</si>
  <si>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</si>
  <si>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</si>
  <si>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</si>
  <si>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</si>
  <si>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</si>
  <si>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</si>
  <si>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</si>
  <si>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</si>
  <si>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</si>
  <si>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</si>
  <si>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</si>
  <si>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</si>
  <si>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</si>
  <si>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</si>
  <si>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</si>
  <si>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</si>
  <si>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</si>
  <si>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</si>
  <si>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</si>
  <si>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</si>
  <si>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</si>
  <si>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</si>
  <si>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</si>
  <si>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</si>
  <si>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</si>
  <si>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</si>
  <si>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</si>
  <si>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</si>
  <si>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</si>
  <si>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</si>
  <si>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</si>
  <si>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</si>
  <si>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</si>
  <si>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</si>
  <si>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</si>
  <si>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</si>
  <si>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</si>
  <si>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</si>
  <si>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</si>
  <si>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</si>
  <si>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</si>
  <si>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</si>
  <si>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</si>
  <si>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</si>
  <si>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</si>
  <si>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</si>
  <si>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</si>
  <si>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</si>
  <si>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</si>
  <si>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</si>
  <si>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</si>
  <si>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</si>
  <si>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</si>
  <si>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</si>
  <si>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</si>
  <si>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</si>
  <si>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</si>
  <si>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</si>
  <si>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</si>
  <si>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</si>
  <si>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</si>
  <si>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</si>
  <si>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</si>
  <si>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</si>
  <si>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</si>
  <si>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</si>
  <si>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</si>
  <si>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</si>
  <si>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</si>
  <si>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</si>
  <si>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</si>
  <si>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</si>
  <si>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</si>
  <si>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</si>
  <si>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</si>
  <si>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</si>
  <si>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</si>
  <si>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</si>
  <si>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</si>
  <si>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</si>
  <si>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</si>
  <si>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</si>
  <si>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</si>
  <si>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</si>
  <si>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</si>
  <si>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</si>
  <si>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</si>
  <si>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</si>
  <si>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</si>
  <si>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</si>
  <si>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</si>
  <si>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</si>
  <si>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</si>
  <si>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</si>
  <si>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</si>
  <si>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</si>
  <si>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</si>
  <si>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</si>
  <si>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</si>
  <si>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</si>
  <si>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</si>
  <si>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</si>
  <si>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</si>
  <si>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</si>
  <si>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</si>
  <si>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</si>
  <si>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</si>
  <si>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</si>
  <si>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</si>
  <si>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</si>
  <si>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</si>
  <si>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</si>
  <si>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</si>
  <si>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</si>
  <si>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</si>
  <si>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</si>
  <si>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</si>
  <si>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</si>
  <si>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</si>
  <si>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</si>
  <si>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</si>
  <si>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</si>
  <si>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</si>
  <si>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</si>
  <si>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</si>
  <si>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</si>
  <si>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</si>
  <si>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</si>
  <si>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</si>
  <si>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</si>
  <si>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</si>
  <si>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</si>
  <si>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</si>
  <si>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</si>
  <si>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</si>
  <si>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</si>
  <si>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</si>
  <si>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</si>
  <si>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</si>
  <si>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</si>
  <si>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</si>
  <si>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</si>
  <si>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</si>
  <si>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</si>
  <si>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</si>
  <si>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</si>
  <si>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</si>
  <si>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</si>
  <si>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</si>
  <si>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</si>
  <si>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</si>
  <si>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</si>
  <si>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</si>
  <si>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</si>
  <si>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</si>
  <si>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</si>
  <si>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</si>
  <si>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</si>
  <si>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</si>
  <si>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</si>
  <si>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</si>
  <si>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</si>
  <si>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</si>
  <si>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</si>
  <si>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</si>
  <si>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</si>
  <si>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</si>
  <si>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</si>
  <si>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</si>
  <si>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</si>
  <si>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</si>
  <si>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</si>
  <si>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</si>
  <si>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</si>
  <si>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</si>
  <si>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</si>
  <si>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</si>
  <si>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</si>
  <si>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</si>
  <si>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</si>
  <si>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</si>
  <si>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</si>
  <si>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</si>
  <si>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</si>
  <si>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</si>
  <si>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</si>
  <si>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</si>
  <si>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</si>
  <si>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</si>
  <si>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</si>
  <si>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</si>
  <si>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</si>
  <si>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</si>
  <si>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</si>
  <si>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</si>
  <si>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</si>
  <si>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</si>
  <si>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</si>
  <si>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</si>
  <si>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</si>
  <si>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</si>
  <si>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</si>
  <si>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</si>
  <si>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</si>
  <si>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</si>
  <si>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</si>
  <si>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</si>
  <si>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</si>
  <si>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</si>
  <si>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</si>
  <si>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</si>
  <si>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</si>
  <si>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</si>
  <si>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</si>
  <si>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</si>
  <si>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</si>
  <si>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</si>
  <si>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</si>
  <si>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</si>
  <si>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</si>
  <si>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</si>
  <si>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</si>
  <si>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</si>
  <si>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</si>
  <si>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</si>
  <si>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</si>
  <si>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</si>
  <si>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</si>
  <si>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</si>
  <si>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</si>
  <si>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</si>
  <si>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</si>
  <si>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</si>
  <si>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</si>
  <si>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</si>
  <si>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</si>
  <si>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</si>
  <si>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</si>
  <si>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</si>
  <si>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</si>
  <si>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</si>
  <si>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</si>
  <si>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</si>
  <si>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</si>
  <si>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</si>
  <si>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</si>
  <si>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</si>
  <si>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</si>
  <si>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</si>
  <si>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</si>
  <si>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</si>
  <si>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</si>
  <si>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</si>
  <si>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</si>
  <si>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</si>
  <si>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</si>
  <si>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</si>
  <si>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</si>
  <si>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</si>
  <si>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</si>
  <si>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</si>
  <si>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</si>
  <si>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</si>
  <si>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</si>
  <si>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</si>
  <si>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</si>
  <si>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</si>
  <si>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</si>
  <si>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</si>
  <si>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</si>
  <si>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</si>
  <si>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</si>
  <si>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</si>
  <si>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</si>
  <si>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</si>
  <si>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</si>
  <si>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</si>
  <si>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</si>
  <si>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</si>
  <si>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</si>
  <si>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</si>
  <si>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</si>
  <si>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</si>
  <si>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</si>
  <si>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</si>
  <si>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</si>
  <si>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</si>
  <si>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</si>
  <si>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</si>
  <si>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</si>
  <si>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</si>
  <si>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</si>
  <si>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</si>
  <si>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</si>
  <si>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</si>
  <si>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</si>
  <si>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</si>
  <si>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</si>
  <si>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</si>
  <si>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</si>
  <si>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</si>
  <si>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</si>
  <si>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</si>
  <si>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</si>
  <si>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</si>
  <si>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</si>
  <si>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</si>
  <si>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</si>
  <si>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</si>
  <si>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</si>
  <si>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</si>
  <si>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</si>
  <si>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</si>
  <si>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</si>
  <si>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</si>
  <si>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</si>
  <si>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</si>
  <si>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</si>
  <si>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</si>
  <si>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</si>
  <si>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</si>
  <si>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</si>
  <si>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</si>
  <si>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</si>
  <si>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</si>
  <si>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</si>
  <si>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</si>
  <si>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</si>
  <si>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</si>
  <si>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</si>
  <si>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</si>
  <si>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</si>
  <si>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</si>
  <si>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</si>
  <si>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</si>
  <si>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</si>
  <si>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</si>
  <si>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</si>
  <si>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</si>
  <si>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</si>
  <si>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</si>
  <si>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</si>
  <si>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</si>
  <si>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</si>
  <si>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</si>
  <si>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</si>
  <si>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</si>
  <si>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</si>
  <si>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</si>
  <si>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</si>
  <si>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</si>
  <si>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</si>
  <si>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</si>
  <si>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</si>
  <si>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</si>
  <si>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</si>
  <si>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</si>
  <si>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</si>
  <si>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</si>
  <si>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</si>
  <si>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</si>
  <si>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</si>
  <si>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</si>
  <si>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</si>
  <si>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</si>
  <si>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</si>
  <si>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</si>
  <si>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</si>
  <si>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</si>
  <si>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</si>
  <si>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</si>
  <si>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</si>
  <si>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</si>
  <si>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</si>
  <si>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</si>
  <si>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</si>
  <si>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</si>
  <si>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</si>
  <si>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</si>
  <si>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</si>
  <si>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</si>
  <si>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</si>
  <si>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</si>
  <si>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</si>
  <si>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</si>
  <si>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</si>
  <si>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</si>
  <si>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</si>
  <si>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</si>
  <si>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</si>
  <si>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</si>
  <si>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</si>
  <si>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</si>
  <si>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</si>
  <si>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</si>
  <si>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</si>
  <si>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</si>
  <si>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</si>
  <si>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</si>
  <si>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</si>
  <si>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</si>
  <si>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</si>
  <si>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</si>
  <si>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</si>
  <si>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</si>
  <si>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</si>
  <si>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</si>
  <si>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</si>
  <si>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</si>
  <si>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</si>
  <si>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</si>
  <si>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</si>
  <si>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</si>
  <si>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</si>
  <si>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</si>
  <si>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</si>
  <si>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</si>
  <si>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</si>
  <si>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</si>
  <si>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</si>
  <si>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</si>
  <si>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</si>
  <si>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</si>
  <si>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</si>
  <si>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</si>
  <si>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</si>
  <si>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</si>
  <si>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</si>
  <si>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</si>
  <si>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</si>
  <si>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</si>
  <si>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</si>
  <si>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</si>
  <si>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</si>
  <si>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</si>
  <si>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</si>
  <si>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</si>
  <si>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</si>
  <si>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</si>
  <si>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</si>
  <si>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</si>
  <si>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</si>
  <si>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</si>
  <si>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</si>
  <si>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</si>
  <si>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</si>
  <si>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</si>
  <si>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</si>
  <si>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</si>
  <si>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</si>
  <si>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</si>
  <si>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</si>
  <si>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</si>
  <si>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</si>
  <si>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</si>
  <si>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</si>
  <si>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</si>
  <si>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</si>
  <si>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</si>
  <si>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</si>
  <si>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</si>
  <si>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</si>
  <si>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</si>
  <si>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</si>
  <si>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</si>
  <si>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</si>
  <si>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</si>
  <si>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</si>
  <si>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</si>
  <si>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</si>
  <si>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</si>
  <si>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</si>
  <si>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</si>
  <si>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</si>
  <si>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</si>
  <si>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</si>
  <si>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</si>
  <si>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</si>
  <si>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</si>
  <si>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</si>
  <si>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</si>
  <si>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</si>
  <si>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</si>
  <si>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</si>
  <si>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</si>
  <si>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</si>
  <si>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</si>
  <si>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</si>
  <si>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</si>
  <si>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</si>
  <si>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</si>
  <si>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</si>
  <si>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</si>
  <si>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</si>
  <si>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</si>
  <si>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</si>
  <si>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</si>
  <si>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</si>
  <si>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</si>
  <si>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</si>
  <si>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</si>
  <si>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</si>
  <si>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</si>
  <si>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</si>
  <si>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</si>
  <si>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</si>
  <si>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</si>
  <si>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</si>
  <si>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</si>
  <si>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</si>
  <si>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</si>
  <si>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</si>
  <si>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</si>
  <si>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</si>
  <si>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</si>
  <si>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</si>
  <si>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</si>
  <si>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</si>
  <si>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</si>
  <si>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</si>
  <si>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</si>
  <si>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</si>
  <si>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</si>
  <si>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</si>
  <si>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</si>
  <si>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</si>
  <si>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</si>
  <si>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</si>
  <si>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</si>
  <si>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</si>
  <si>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</si>
  <si>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</si>
  <si>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</si>
  <si>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</si>
  <si>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</si>
  <si>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</si>
  <si>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</si>
  <si>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</si>
  <si>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</si>
  <si>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</si>
  <si>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</si>
  <si>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</si>
  <si>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</si>
  <si>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</si>
  <si>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</si>
  <si>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</si>
  <si>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</si>
  <si>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</si>
  <si>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</si>
  <si>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</si>
  <si>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</si>
  <si>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</si>
  <si>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</si>
  <si>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</si>
  <si>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</si>
  <si>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</si>
  <si>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</si>
  <si>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</si>
  <si>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</si>
  <si>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</si>
  <si>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</si>
  <si>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</si>
  <si>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</si>
  <si>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</si>
  <si>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</si>
  <si>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</si>
  <si>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</si>
  <si>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</si>
  <si>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</si>
  <si>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</si>
  <si>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</si>
  <si>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</si>
  <si>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</si>
  <si>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</si>
  <si>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</si>
  <si>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</si>
  <si>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</si>
  <si>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</si>
  <si>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</si>
  <si>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</si>
  <si>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</si>
  <si>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</si>
  <si>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</si>
  <si>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</si>
  <si>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</si>
  <si>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</si>
  <si>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</si>
  <si>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</si>
  <si>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</si>
  <si>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</si>
  <si>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</si>
  <si>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</si>
  <si>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</si>
  <si>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</si>
  <si>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</si>
  <si>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</si>
  <si>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</si>
  <si>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</si>
  <si>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</si>
  <si>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</si>
  <si>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</si>
  <si>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</si>
  <si>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</si>
  <si>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</si>
  <si>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</si>
  <si>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</si>
  <si>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</si>
  <si>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</si>
  <si>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</si>
  <si>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</si>
  <si>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</si>
  <si>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</si>
  <si>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</si>
  <si>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</si>
  <si>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</si>
  <si>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</si>
  <si>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</si>
  <si>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</si>
  <si>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</si>
  <si>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</si>
  <si>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</si>
  <si>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</si>
  <si>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</si>
  <si>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</si>
  <si>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</si>
  <si>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</si>
  <si>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</si>
  <si>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</si>
  <si>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</si>
  <si>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</si>
  <si>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</si>
  <si>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</si>
  <si>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</si>
  <si>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</si>
  <si>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</si>
  <si>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</si>
  <si>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</si>
  <si>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</si>
  <si>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</si>
  <si>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</si>
  <si>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</si>
  <si>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</si>
  <si>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</si>
  <si>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</si>
  <si>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</si>
  <si>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</si>
  <si>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</si>
  <si>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</si>
  <si>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</si>
  <si>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</si>
  <si>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</si>
  <si>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</si>
  <si>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</si>
  <si>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</si>
  <si>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</si>
  <si>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</si>
  <si>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</si>
  <si>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</si>
  <si>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</si>
  <si>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</si>
  <si>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</si>
  <si>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</si>
  <si>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</si>
  <si>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</si>
  <si>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</si>
  <si>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</si>
  <si>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</si>
  <si>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</si>
  <si>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</si>
  <si>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</si>
  <si>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</si>
  <si>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</si>
  <si>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</si>
  <si>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</si>
  <si>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</si>
  <si>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</si>
  <si>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</si>
  <si>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</si>
  <si>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</si>
  <si>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</si>
  <si>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</si>
  <si>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</si>
  <si>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</si>
  <si>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</si>
  <si>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</si>
  <si>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</si>
  <si>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</si>
  <si>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</si>
  <si>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</si>
  <si>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</si>
  <si>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</si>
  <si>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</si>
  <si>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</si>
  <si>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</si>
  <si>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</si>
  <si>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</si>
  <si>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</si>
  <si>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</si>
  <si>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</si>
  <si>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</si>
  <si>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</si>
  <si>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</si>
  <si>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</si>
  <si>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</si>
  <si>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</si>
  <si>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</si>
  <si>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</si>
  <si>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</si>
  <si>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</si>
  <si>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</si>
  <si>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</si>
  <si>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</si>
  <si>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</si>
  <si>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</si>
  <si>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</si>
  <si>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</si>
  <si>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</si>
  <si>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</si>
  <si>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</si>
  <si>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</si>
  <si>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</si>
  <si>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</si>
  <si>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</si>
  <si>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</si>
  <si>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</si>
  <si>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</si>
  <si>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</si>
  <si>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</si>
  <si>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</si>
  <si>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</si>
  <si>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</si>
  <si>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</si>
  <si>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</si>
  <si>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</si>
  <si>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</si>
  <si>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</si>
  <si>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</si>
  <si>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</si>
  <si>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</si>
  <si>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</si>
  <si>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</si>
  <si>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</si>
  <si>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</si>
  <si>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</si>
  <si>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</si>
  <si>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</si>
  <si>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</si>
  <si>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</si>
  <si>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</si>
  <si>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</si>
  <si>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</si>
  <si>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</si>
  <si>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</si>
  <si>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</si>
  <si>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</si>
  <si>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</si>
  <si>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</si>
  <si>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</si>
  <si>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</si>
  <si>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</si>
  <si>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</si>
  <si>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</si>
  <si>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</si>
  <si>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</si>
  <si>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</si>
  <si>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</si>
  <si>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</si>
  <si>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</si>
  <si>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</si>
  <si>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</si>
  <si>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</si>
  <si>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</si>
  <si>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</si>
  <si>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</si>
  <si>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</si>
  <si>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</si>
  <si>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</si>
  <si>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</si>
  <si>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</si>
  <si>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</si>
  <si>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</si>
  <si>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</si>
  <si>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</si>
  <si>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</si>
  <si>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</si>
  <si>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</si>
  <si>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</si>
  <si>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</si>
  <si>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</si>
  <si>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</si>
  <si>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</si>
  <si>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</si>
  <si>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</si>
  <si>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</si>
  <si>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</si>
  <si>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</si>
  <si>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</si>
  <si>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</si>
  <si>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</si>
  <si>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</si>
  <si>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</si>
  <si>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</si>
  <si>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</si>
  <si>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</si>
  <si>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</si>
  <si>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</si>
  <si>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</si>
  <si>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</si>
  <si>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</si>
  <si>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</si>
  <si>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</si>
  <si>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</si>
  <si>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</si>
  <si>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</si>
  <si>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</si>
  <si>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</si>
  <si>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</si>
  <si>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</si>
  <si>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</si>
  <si>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</si>
  <si>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</si>
  <si>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</si>
  <si>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</si>
  <si>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</si>
  <si>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</si>
  <si>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</si>
  <si>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</si>
  <si>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</si>
  <si>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</si>
  <si>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</si>
  <si>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</si>
  <si>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</si>
  <si>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</si>
  <si>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</si>
  <si>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</si>
  <si>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</si>
  <si>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</si>
  <si>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</si>
  <si>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</si>
  <si>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</si>
  <si>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</si>
  <si>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</si>
  <si>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</si>
  <si>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</si>
  <si>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</si>
  <si>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</si>
  <si>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</si>
  <si>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</si>
  <si>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</si>
  <si>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</si>
  <si>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</si>
  <si>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</si>
  <si>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</si>
  <si>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</si>
  <si>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</si>
  <si>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</si>
  <si>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</si>
  <si>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</si>
  <si>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</si>
  <si>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</si>
  <si>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</si>
  <si>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</si>
  <si>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</si>
  <si>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</si>
  <si>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</si>
  <si>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</si>
  <si>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</si>
  <si>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</si>
  <si>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</si>
  <si>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</si>
  <si>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</si>
  <si>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</si>
  <si>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</si>
  <si>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</si>
  <si>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</si>
  <si>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</si>
  <si>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</si>
  <si>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</si>
  <si>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</si>
  <si>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</si>
  <si>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</si>
  <si>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</si>
  <si>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</si>
  <si>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</si>
  <si>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</si>
  <si>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</si>
  <si>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</si>
  <si>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</si>
  <si>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</si>
  <si>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</si>
  <si>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</si>
  <si>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</si>
  <si>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</si>
  <si>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</si>
  <si>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</si>
  <si>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</si>
  <si>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</si>
  <si>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</si>
  <si>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</si>
  <si>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</si>
  <si>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</si>
  <si>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</si>
  <si>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</si>
  <si>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</si>
  <si>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</si>
  <si>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</si>
  <si>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</si>
  <si>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</si>
  <si>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</si>
  <si>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</si>
  <si>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</si>
  <si>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</si>
  <si>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</si>
  <si>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</si>
  <si>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</si>
  <si>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</si>
  <si>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</si>
  <si>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</si>
  <si>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</si>
  <si>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</si>
  <si>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</si>
  <si>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</si>
  <si>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</si>
  <si>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</si>
  <si>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</si>
  <si>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</si>
  <si>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</si>
  <si>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</si>
  <si>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</si>
  <si>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</si>
  <si>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</si>
  <si>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</si>
  <si>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</si>
  <si>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</si>
  <si>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</si>
  <si>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</si>
  <si>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</si>
  <si>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</si>
  <si>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</si>
  <si>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</si>
  <si>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</si>
  <si>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</si>
  <si>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</si>
  <si>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</si>
  <si>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</si>
  <si>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</si>
  <si>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</si>
  <si>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</si>
  <si>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</si>
  <si>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</si>
  <si>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</si>
  <si>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</si>
  <si>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</si>
  <si>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</si>
  <si>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</si>
  <si>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</si>
  <si>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</si>
  <si>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</si>
  <si>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</si>
  <si>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</si>
  <si>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</si>
  <si>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</si>
  <si>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</si>
  <si>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</si>
  <si>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</si>
  <si>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</si>
  <si>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</si>
  <si>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</si>
  <si>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</si>
  <si>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</si>
  <si>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</si>
  <si>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</si>
  <si>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</si>
  <si>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</si>
  <si>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</si>
  <si>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</si>
  <si>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</si>
  <si>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</si>
  <si>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</si>
  <si>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</si>
  <si>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</si>
  <si>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</si>
  <si>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</si>
  <si>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</si>
  <si>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</si>
  <si>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</si>
  <si>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</si>
  <si>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</si>
  <si>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</si>
  <si>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</si>
  <si>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</si>
  <si>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</si>
  <si>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</si>
  <si>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</si>
  <si>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</si>
  <si>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</si>
  <si>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</si>
  <si>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</si>
  <si>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</si>
  <si>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</si>
  <si>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</si>
  <si>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</si>
  <si>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</si>
  <si>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</si>
  <si>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</si>
  <si>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</si>
  <si>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</si>
  <si>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</si>
  <si>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</si>
  <si>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</si>
  <si>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</si>
  <si>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</si>
  <si>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</si>
  <si>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</si>
  <si>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</si>
  <si>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</si>
  <si>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</si>
  <si>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</si>
  <si>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</si>
  <si>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</si>
  <si>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</si>
  <si>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</si>
  <si>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</si>
  <si>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</si>
  <si>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</si>
  <si>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</si>
  <si>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</si>
  <si>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</si>
  <si>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</si>
  <si>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</si>
  <si>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</si>
  <si>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</si>
  <si>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</si>
  <si>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</si>
  <si>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</si>
  <si>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</si>
  <si>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</si>
  <si>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</si>
  <si>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</si>
  <si>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</si>
  <si>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</si>
  <si>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</si>
  <si>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</si>
  <si>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</si>
  <si>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</si>
  <si>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</si>
  <si>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</si>
  <si>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</si>
  <si>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</si>
  <si>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</si>
  <si>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</si>
  <si>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</si>
  <si>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</si>
  <si>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</si>
  <si>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</si>
  <si>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</si>
  <si>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</si>
  <si>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</si>
  <si>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</si>
  <si>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</si>
  <si>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</si>
  <si>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</si>
  <si>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</si>
  <si>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</si>
  <si>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</si>
  <si>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</si>
  <si>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</si>
  <si>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</si>
  <si>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</si>
  <si>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</si>
  <si>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</si>
  <si>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</si>
  <si>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</si>
  <si>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</si>
  <si>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</si>
  <si>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</si>
  <si>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</si>
  <si>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</si>
  <si>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</si>
  <si>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</si>
  <si>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</si>
  <si>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</si>
  <si>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</si>
  <si>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</si>
  <si>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</si>
  <si>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</si>
  <si>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</si>
  <si>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</si>
  <si>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</si>
  <si>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</si>
  <si>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</si>
  <si>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</si>
  <si>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</si>
  <si>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</si>
  <si>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</si>
  <si>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</si>
  <si>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</si>
  <si>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</si>
  <si>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</si>
  <si>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</si>
  <si>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</si>
  <si>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</si>
  <si>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</si>
  <si>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</si>
  <si>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</si>
  <si>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</si>
  <si>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</si>
  <si>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</si>
  <si>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</si>
  <si>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</si>
  <si>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</si>
  <si>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</si>
  <si>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</si>
  <si>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</si>
  <si>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</si>
  <si>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</si>
  <si>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</si>
  <si>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</si>
  <si>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</si>
  <si>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</si>
  <si>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</si>
  <si>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</si>
  <si>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</si>
  <si>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</si>
  <si>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</si>
  <si>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</si>
  <si>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</si>
  <si>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</si>
  <si>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</si>
  <si>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</si>
  <si>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</si>
  <si>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</si>
  <si>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</si>
  <si>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</si>
  <si>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</si>
  <si>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</si>
  <si>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</si>
  <si>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</si>
  <si>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</si>
  <si>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</si>
  <si>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</si>
  <si>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</si>
  <si>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</si>
  <si>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</si>
  <si>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</si>
  <si>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</si>
  <si>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</si>
  <si>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</si>
  <si>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</si>
  <si>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</si>
  <si>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</si>
  <si>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</si>
  <si>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</si>
  <si>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</si>
  <si>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</si>
  <si>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</si>
  <si>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</si>
  <si>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</si>
  <si>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</si>
  <si>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</si>
  <si>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</si>
  <si>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</si>
  <si>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</si>
  <si>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</si>
  <si>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</si>
  <si>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</si>
  <si>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</si>
  <si>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</si>
  <si>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</si>
  <si>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</si>
  <si>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</si>
  <si>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</si>
  <si>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</si>
  <si>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</si>
  <si>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</si>
  <si>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</si>
  <si>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</si>
  <si>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</si>
  <si>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</si>
  <si>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</si>
  <si>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</si>
  <si>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</si>
  <si>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</si>
  <si>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</si>
  <si>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</si>
  <si>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</si>
  <si>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</si>
  <si>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</si>
  <si>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</si>
  <si>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</si>
  <si>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</si>
  <si>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</si>
  <si>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</si>
  <si>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</si>
  <si>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</si>
  <si>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</si>
  <si>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</si>
  <si>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</si>
  <si>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</si>
  <si>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</si>
  <si>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</si>
  <si>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</si>
  <si>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</si>
  <si>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</si>
  <si>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</si>
  <si>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</si>
  <si>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</si>
  <si>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</si>
  <si>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</si>
  <si>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</si>
  <si>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</si>
  <si>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</si>
  <si>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</si>
  <si>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</si>
  <si>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</si>
  <si>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</si>
  <si>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</si>
  <si>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</si>
  <si>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</si>
  <si>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</si>
  <si>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</si>
  <si>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</si>
  <si>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</si>
  <si>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</si>
  <si>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</si>
  <si>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</si>
  <si>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</si>
  <si>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</si>
  <si>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</si>
  <si>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</si>
  <si>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</si>
  <si>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</si>
  <si>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</si>
  <si>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</si>
  <si>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</si>
  <si>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</si>
  <si>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</si>
  <si>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</si>
  <si>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</si>
  <si>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</si>
  <si>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</si>
  <si>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</si>
  <si>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</si>
  <si>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</si>
  <si>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</si>
  <si>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</si>
  <si>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</si>
  <si>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</si>
  <si>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</si>
  <si>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</si>
  <si>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</si>
  <si>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</si>
  <si>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</si>
  <si>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</si>
  <si>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</si>
  <si>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</si>
  <si>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</si>
  <si>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</si>
  <si>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</si>
  <si>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</si>
  <si>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</si>
  <si>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</si>
  <si>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</si>
  <si>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</si>
  <si>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</si>
  <si>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</si>
  <si>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</si>
  <si>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</si>
  <si>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</si>
  <si>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</si>
  <si>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</si>
  <si>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</si>
  <si>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</si>
  <si>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</si>
  <si>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</si>
  <si>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</si>
  <si>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</si>
  <si>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</si>
  <si>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</si>
  <si>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</si>
  <si>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</si>
  <si>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</si>
  <si>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</si>
  <si>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</si>
  <si>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</si>
  <si>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</si>
  <si>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</si>
  <si>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</si>
  <si>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</si>
  <si>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</si>
  <si>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</si>
  <si>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</si>
  <si>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</si>
  <si>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</si>
  <si>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</si>
  <si>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</si>
  <si>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</si>
  <si>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</si>
  <si>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</si>
  <si>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</si>
  <si>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</si>
  <si>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</si>
  <si>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</si>
  <si>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</si>
  <si>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</si>
  <si>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</si>
  <si>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</si>
  <si>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</si>
  <si>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</si>
  <si>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</si>
  <si>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</si>
  <si>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</si>
  <si>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</si>
  <si>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</si>
  <si>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</si>
  <si>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</si>
  <si>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</si>
  <si>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</si>
  <si>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</si>
  <si>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</si>
  <si>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</si>
  <si>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</si>
  <si>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</si>
  <si>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</si>
  <si>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</si>
  <si>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</si>
  <si>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</si>
  <si>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</si>
  <si>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</si>
  <si>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</si>
  <si>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</si>
  <si>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</si>
  <si>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</si>
  <si>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</si>
  <si>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</si>
  <si>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</si>
  <si>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</si>
  <si>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</si>
  <si>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</si>
  <si>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</si>
  <si>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</si>
  <si>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</si>
  <si>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</si>
  <si>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</si>
  <si>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</si>
  <si>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</si>
  <si>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</si>
  <si>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</si>
  <si>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</si>
  <si>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</si>
  <si>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</si>
  <si>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</si>
  <si>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</si>
  <si>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</si>
  <si>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</si>
  <si>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</si>
  <si>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</si>
  <si>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</si>
  <si>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</si>
  <si>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</si>
  <si>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</si>
  <si>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</si>
  <si>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</si>
  <si>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</si>
  <si>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</si>
  <si>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</si>
  <si>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</si>
  <si>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</si>
  <si>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</si>
  <si>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</si>
  <si>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</si>
  <si>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</si>
  <si>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</si>
  <si>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</si>
  <si>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</si>
  <si>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</si>
  <si>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</si>
  <si>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</si>
  <si>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</si>
  <si>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</si>
  <si>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</si>
  <si>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</si>
  <si>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</si>
  <si>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</si>
  <si>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</si>
  <si>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</si>
  <si>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</si>
  <si>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</si>
  <si>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</si>
  <si>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</si>
  <si>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</si>
  <si>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</si>
  <si>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</si>
  <si>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</si>
  <si>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</si>
  <si>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</si>
  <si>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</si>
  <si>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</si>
  <si>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</si>
  <si>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</si>
  <si>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</si>
  <si>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</si>
  <si>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</si>
  <si>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</si>
  <si>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</si>
  <si>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</si>
  <si>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</si>
  <si>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</si>
  <si>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</si>
  <si>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</si>
  <si>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</si>
  <si>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</si>
  <si>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</si>
  <si>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</si>
  <si>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</si>
  <si>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</si>
  <si>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</si>
  <si>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</si>
  <si>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</si>
  <si>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</si>
  <si>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</si>
  <si>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</si>
  <si>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</si>
  <si>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</si>
  <si>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</si>
  <si>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</si>
  <si>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</si>
  <si>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</si>
  <si>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</si>
  <si>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</si>
  <si>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</si>
  <si>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</si>
  <si>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</si>
  <si>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</si>
  <si>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</si>
  <si>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</si>
  <si>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</si>
  <si>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</si>
  <si>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</si>
  <si>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</si>
  <si>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</si>
  <si>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</si>
  <si>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</si>
  <si>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</si>
  <si>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</si>
  <si>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</si>
  <si>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</si>
  <si>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</si>
  <si>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</si>
  <si>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</si>
  <si>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</si>
  <si>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</si>
  <si>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</si>
  <si>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</si>
  <si>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</si>
  <si>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</si>
  <si>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</si>
  <si>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</si>
  <si>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</si>
  <si>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</si>
  <si>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</si>
  <si>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</si>
  <si>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</si>
  <si>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</si>
  <si>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</si>
  <si>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</si>
  <si>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</si>
  <si>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</si>
  <si>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</si>
  <si>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</si>
  <si>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</si>
  <si>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</si>
  <si>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</si>
  <si>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</si>
  <si>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</si>
  <si>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</si>
  <si>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</si>
  <si>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</si>
  <si>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</si>
  <si>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</si>
  <si>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</si>
  <si>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</si>
  <si>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</si>
  <si>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</si>
  <si>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</si>
  <si>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</si>
  <si>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</si>
  <si>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</si>
  <si>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</si>
  <si>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</si>
  <si>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</si>
  <si>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</si>
  <si>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</si>
  <si>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</si>
  <si>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</si>
  <si>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</si>
  <si>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</si>
  <si>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</si>
  <si>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</si>
  <si>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</si>
  <si>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</si>
  <si>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</si>
  <si>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</si>
  <si>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</si>
  <si>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</si>
  <si>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</si>
  <si>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</si>
  <si>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</si>
  <si>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</si>
  <si>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</si>
  <si>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</si>
  <si>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</si>
  <si>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</si>
  <si>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</si>
  <si>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</si>
  <si>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</si>
  <si>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</si>
  <si>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</si>
  <si>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</si>
  <si>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</si>
  <si>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</si>
  <si>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</si>
  <si>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</si>
  <si>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</si>
  <si>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</si>
  <si>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</si>
  <si>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</si>
  <si>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</si>
  <si>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</si>
  <si>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</si>
  <si>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</si>
  <si>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</si>
  <si>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</si>
  <si>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</si>
  <si>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</si>
  <si>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</si>
  <si>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</si>
  <si>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</si>
  <si>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</si>
  <si>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</si>
  <si>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</si>
  <si>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</si>
  <si>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</si>
  <si>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</si>
  <si>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</si>
  <si>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</si>
  <si>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</si>
  <si>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</si>
  <si>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</si>
  <si>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</si>
  <si>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</si>
  <si>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</si>
  <si>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</si>
  <si>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</si>
  <si>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</si>
  <si>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</si>
  <si>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</si>
  <si>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</si>
  <si>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</si>
  <si>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</si>
  <si>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</si>
  <si>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</si>
  <si>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</si>
  <si>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</si>
  <si>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</si>
  <si>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</si>
  <si>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</si>
  <si>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</si>
  <si>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</si>
  <si>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</si>
  <si>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</si>
  <si>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</si>
  <si>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</si>
  <si>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</si>
  <si>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</si>
  <si>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</si>
  <si>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</si>
  <si>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</si>
  <si>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</si>
  <si>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</si>
  <si>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</si>
  <si>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</si>
  <si>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</si>
  <si>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</si>
  <si>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</si>
  <si>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</si>
  <si>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</si>
  <si>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</si>
  <si>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</si>
  <si>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</si>
  <si>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</si>
  <si>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</si>
  <si>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</si>
  <si>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</si>
  <si>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</si>
  <si>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</si>
  <si>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</si>
  <si>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</si>
  <si>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</si>
  <si>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</si>
  <si>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</si>
  <si>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</si>
  <si>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</si>
  <si>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</si>
  <si>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</si>
  <si>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</si>
  <si>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</si>
  <si>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</si>
  <si>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</si>
  <si>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</si>
  <si>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</si>
  <si>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</si>
  <si>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</si>
  <si>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</si>
  <si>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</si>
  <si>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</si>
  <si>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</si>
  <si>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</si>
  <si>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</si>
  <si>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</si>
  <si>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</si>
  <si>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</si>
  <si>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</si>
  <si>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</si>
  <si>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</si>
  <si>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</si>
  <si>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</si>
  <si>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</si>
  <si>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</si>
  <si>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</si>
  <si>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</si>
  <si>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</si>
  <si>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</si>
  <si>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</si>
  <si>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</si>
  <si>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</si>
  <si>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</si>
  <si>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</si>
  <si>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</si>
  <si>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</si>
  <si>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</si>
  <si>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</si>
  <si>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</si>
  <si>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</si>
  <si>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</si>
  <si>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</si>
  <si>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</si>
  <si>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</si>
  <si>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</si>
  <si>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</si>
  <si>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</si>
  <si>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</si>
  <si>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</si>
  <si>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</si>
  <si>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</si>
  <si>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</si>
  <si>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</si>
  <si>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</si>
  <si>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</si>
  <si>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</si>
  <si>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</si>
  <si>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</si>
  <si>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</si>
  <si>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</si>
  <si>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</si>
  <si>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</si>
  <si>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</si>
  <si>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</si>
  <si>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</si>
  <si>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</si>
  <si>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</si>
  <si>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</si>
  <si>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</si>
  <si>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</si>
  <si>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</si>
  <si>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</si>
  <si>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</si>
  <si>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</si>
  <si>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</si>
  <si>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</si>
  <si>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</si>
  <si>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</si>
  <si>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</si>
  <si>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</si>
  <si>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</si>
  <si>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</si>
  <si>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</si>
  <si>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</si>
  <si>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</si>
  <si>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</si>
  <si>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</si>
  <si>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</si>
  <si>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</si>
  <si>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</si>
  <si>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</si>
  <si>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</si>
  <si>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</si>
  <si>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</si>
  <si>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</si>
  <si>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</si>
  <si>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</si>
  <si>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</si>
  <si>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</si>
  <si>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</si>
  <si>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</si>
  <si>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</si>
  <si>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</si>
  <si>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</si>
  <si>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</si>
  <si>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</si>
  <si>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</si>
  <si>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</si>
  <si>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</si>
  <si>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</si>
  <si>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</si>
  <si>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</si>
  <si>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</si>
  <si>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</si>
  <si>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</si>
  <si>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</si>
  <si>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</si>
  <si>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</si>
  <si>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</si>
  <si>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</si>
  <si>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</si>
  <si>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</si>
  <si>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</si>
  <si>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</si>
  <si>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</si>
  <si>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</si>
  <si>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</si>
  <si>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</si>
  <si>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</si>
  <si>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</si>
  <si>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</si>
  <si>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</si>
  <si>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</si>
  <si>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</si>
  <si>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</si>
  <si>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</si>
  <si>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</si>
  <si>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</si>
  <si>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</si>
  <si>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</si>
  <si>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</si>
  <si>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</si>
  <si>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</si>
  <si>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</si>
  <si>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</si>
  <si>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</si>
  <si>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</si>
  <si>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</si>
  <si>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</si>
  <si>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</si>
  <si>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</si>
  <si>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</si>
  <si>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</si>
  <si>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</si>
  <si>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</si>
  <si>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</si>
  <si>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</si>
  <si>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</si>
  <si>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</si>
  <si>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</si>
  <si>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</si>
  <si>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</si>
  <si>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</si>
  <si>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</si>
  <si>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</si>
  <si>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</si>
  <si>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</si>
  <si>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</si>
  <si>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</si>
  <si>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</si>
  <si>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</si>
  <si>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</si>
  <si>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</si>
  <si>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</si>
  <si>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</si>
  <si>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</si>
  <si>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</si>
  <si>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</si>
  <si>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</si>
  <si>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</si>
  <si>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</si>
  <si>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</si>
  <si>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</si>
  <si>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</si>
  <si>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</si>
  <si>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</si>
  <si>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</si>
  <si>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</si>
  <si>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</si>
  <si>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</si>
  <si>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</si>
  <si>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</si>
  <si>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</si>
  <si>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</si>
  <si>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</si>
  <si>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</si>
  <si>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</si>
  <si>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</si>
  <si>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</si>
  <si>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</si>
  <si>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</si>
  <si>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</si>
  <si>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</si>
  <si>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</si>
  <si>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</si>
  <si>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</si>
  <si>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</si>
  <si>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</si>
  <si>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</si>
  <si>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</si>
  <si>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</si>
  <si>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</si>
  <si>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</si>
  <si>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</si>
  <si>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</si>
  <si>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</si>
  <si>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</si>
  <si>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</si>
  <si>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</si>
  <si>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</si>
  <si>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</si>
  <si>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</si>
  <si>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</si>
  <si>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</si>
  <si>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</si>
  <si>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</si>
  <si>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</si>
  <si>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</si>
  <si>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</si>
  <si>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</si>
  <si>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</si>
  <si>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</si>
  <si>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</si>
  <si>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</si>
  <si>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</si>
  <si>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</si>
  <si>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</si>
  <si>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</si>
  <si>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</si>
  <si>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</si>
  <si>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</si>
  <si>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</si>
  <si>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</si>
  <si>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</si>
  <si>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</si>
  <si>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</si>
  <si>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</si>
  <si>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</si>
  <si>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</si>
  <si>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</si>
  <si>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</si>
  <si>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</si>
  <si>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</si>
  <si>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</si>
  <si>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</si>
  <si>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</si>
  <si>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</si>
  <si>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</si>
  <si>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</si>
  <si>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</si>
  <si>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</si>
  <si>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</si>
  <si>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</si>
  <si>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</si>
  <si>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</si>
  <si>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</si>
  <si>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</si>
  <si>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</si>
  <si>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</si>
  <si>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</si>
  <si>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</si>
  <si>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</si>
  <si>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</si>
  <si>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</si>
  <si>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</si>
  <si>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</si>
  <si>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</si>
  <si>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</si>
  <si>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</si>
  <si>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</si>
  <si>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</si>
  <si>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</si>
  <si>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</si>
  <si>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</si>
  <si>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</si>
  <si>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</si>
  <si>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</si>
  <si>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</si>
  <si>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</si>
  <si>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</si>
  <si>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</si>
  <si>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</si>
  <si>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</si>
  <si>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</si>
  <si>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</si>
  <si>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</si>
  <si>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</si>
  <si>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</si>
  <si>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</si>
  <si>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</si>
  <si>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</si>
  <si>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</si>
  <si>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</si>
  <si>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</si>
  <si>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</si>
  <si>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</si>
  <si>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</si>
  <si>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</si>
  <si>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</si>
  <si>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</si>
  <si>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</si>
  <si>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</si>
  <si>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</si>
  <si>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</si>
  <si>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</si>
  <si>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</si>
  <si>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</si>
  <si>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</si>
  <si>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</si>
  <si>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</si>
  <si>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</si>
  <si>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</si>
  <si>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</si>
  <si>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</si>
  <si>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</si>
  <si>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</si>
  <si>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</si>
  <si>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</si>
  <si>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</si>
  <si>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</si>
  <si>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</si>
  <si>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</si>
  <si>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</si>
  <si>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</si>
  <si>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</si>
  <si>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</si>
  <si>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</si>
  <si>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</si>
  <si>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</si>
  <si>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</si>
  <si>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</si>
  <si>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</si>
  <si>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</si>
  <si>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</si>
  <si>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</si>
  <si>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</si>
  <si>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</si>
  <si>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</si>
  <si>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</si>
  <si>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</si>
  <si>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</si>
  <si>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</si>
  <si>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</si>
  <si>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</si>
  <si>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</si>
  <si>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</si>
  <si>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</si>
  <si>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</si>
  <si>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</si>
  <si>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</si>
  <si>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</si>
  <si>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</si>
  <si>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</si>
  <si>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</si>
  <si>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</si>
  <si>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</si>
  <si>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</si>
  <si>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</si>
  <si>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</si>
  <si>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</si>
  <si>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</si>
  <si>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</si>
  <si>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</si>
  <si>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</si>
  <si>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</si>
  <si>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</si>
  <si>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</si>
  <si>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</si>
  <si>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</si>
  <si>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</si>
  <si>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</si>
  <si>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</si>
  <si>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</si>
  <si>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</si>
  <si>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</si>
  <si>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</si>
  <si>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</si>
  <si>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</si>
  <si>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</si>
  <si>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</si>
  <si>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</si>
  <si>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</si>
  <si>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</si>
  <si>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</si>
  <si>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</si>
  <si>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</si>
  <si>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</si>
  <si>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</si>
  <si>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</si>
  <si>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</si>
  <si>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</si>
  <si>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</si>
  <si>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</si>
  <si>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</si>
  <si>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</si>
  <si>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</si>
  <si>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</si>
  <si>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</si>
  <si>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</si>
  <si>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</si>
  <si>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</si>
  <si>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</si>
  <si>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</si>
  <si>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</si>
  <si>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</si>
  <si>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</si>
  <si>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</si>
  <si>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</si>
  <si>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</si>
  <si>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</si>
  <si>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</si>
  <si>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</si>
  <si>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</si>
  <si>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</si>
  <si>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</si>
  <si>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</si>
  <si>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</si>
  <si>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</si>
  <si>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</si>
  <si>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</si>
  <si>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</si>
  <si>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</si>
  <si>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</si>
  <si>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</si>
  <si>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</si>
  <si>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</si>
  <si>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</si>
  <si>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</si>
  <si>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</si>
  <si>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</si>
  <si>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</si>
  <si>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</si>
  <si>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</si>
  <si>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</si>
  <si>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</si>
  <si>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</si>
  <si>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</si>
  <si>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</si>
  <si>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</si>
  <si>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</si>
  <si>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</si>
  <si>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</si>
  <si>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</si>
  <si>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</si>
  <si>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</si>
  <si>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</si>
  <si>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</si>
  <si>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</si>
  <si>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</si>
  <si>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</si>
  <si>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</si>
  <si>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</si>
  <si>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</si>
  <si>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</si>
  <si>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</si>
  <si>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</si>
  <si>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</si>
  <si>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</si>
  <si>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</si>
  <si>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</si>
  <si>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</si>
  <si>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</si>
  <si>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</si>
  <si>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</si>
  <si>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</si>
  <si>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</si>
  <si>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</si>
  <si>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</si>
  <si>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</si>
  <si>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</si>
  <si>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</si>
  <si>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</si>
  <si>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</si>
  <si>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</si>
  <si>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</si>
  <si>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</si>
  <si>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</si>
  <si>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</si>
  <si>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</si>
  <si>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</si>
  <si>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</si>
  <si>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</si>
  <si>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</si>
  <si>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</si>
  <si>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</si>
  <si>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</si>
  <si>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</si>
  <si>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</si>
  <si>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</si>
  <si>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</si>
  <si>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</si>
  <si>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</si>
  <si>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</si>
  <si>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</si>
  <si>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</si>
  <si>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</si>
  <si>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</si>
  <si>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</si>
  <si>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</si>
  <si>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</si>
  <si>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</si>
  <si>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</si>
  <si>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</si>
  <si>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</si>
  <si>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</si>
  <si>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</si>
  <si>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</si>
  <si>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</si>
  <si>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</si>
  <si>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</si>
  <si>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</si>
  <si>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</si>
  <si>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</si>
  <si>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</si>
  <si>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</si>
  <si>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</si>
  <si>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</si>
  <si>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</si>
  <si>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</si>
  <si>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</si>
  <si>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</si>
  <si>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</si>
  <si>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</si>
  <si>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</si>
  <si>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</si>
  <si>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</si>
  <si>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</si>
  <si>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</si>
  <si>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</si>
  <si>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</si>
  <si>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</si>
  <si>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</si>
  <si>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</si>
  <si>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</si>
  <si>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</si>
  <si>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</si>
  <si>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</si>
  <si>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</si>
  <si>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</si>
  <si>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</si>
  <si>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</si>
  <si>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</si>
  <si>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</si>
  <si>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</si>
  <si>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</si>
  <si>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</si>
  <si>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</si>
  <si>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</si>
  <si>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</si>
  <si>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</si>
  <si>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</si>
  <si>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</si>
  <si>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</si>
  <si>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</si>
  <si>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</si>
  <si>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</si>
  <si>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</si>
  <si>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</si>
  <si>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</si>
  <si>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</si>
  <si>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</si>
  <si>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</si>
  <si>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</si>
  <si>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</si>
  <si>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</si>
  <si>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</si>
  <si>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</si>
  <si>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</si>
  <si>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</si>
  <si>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</si>
  <si>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</si>
  <si>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</si>
  <si>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</si>
  <si>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</si>
  <si>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</si>
  <si>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</si>
  <si>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</si>
  <si>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</si>
  <si>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</si>
  <si>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</si>
  <si>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</si>
  <si>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</si>
  <si>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</si>
  <si>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</si>
  <si>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</si>
  <si>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</si>
  <si>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</si>
  <si>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</si>
  <si>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</si>
  <si>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</si>
  <si>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</si>
  <si>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</si>
  <si>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</si>
  <si>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</si>
  <si>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</si>
  <si>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</si>
  <si>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</si>
  <si>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</si>
  <si>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</si>
  <si>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</si>
  <si>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</si>
  <si>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</si>
  <si>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</si>
  <si>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</si>
  <si>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</si>
  <si>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</si>
  <si>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</si>
  <si>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</si>
  <si>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</si>
  <si>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</si>
  <si>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</si>
  <si>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</si>
  <si>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</si>
  <si>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</si>
  <si>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</si>
  <si>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</si>
  <si>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</si>
  <si>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</si>
  <si>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</si>
  <si>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</si>
  <si>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</si>
  <si>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</si>
  <si>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</si>
  <si>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</si>
  <si>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</si>
  <si>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</si>
  <si>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</si>
  <si>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</si>
  <si>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</si>
  <si>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</si>
  <si>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</si>
  <si>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</si>
  <si>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</si>
  <si>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</si>
  <si>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</si>
  <si>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</si>
  <si>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</si>
  <si>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</si>
  <si>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</si>
  <si>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</si>
  <si>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</si>
  <si>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</si>
  <si>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</si>
  <si>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</si>
  <si>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</si>
  <si>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</si>
  <si>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</si>
  <si>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</si>
  <si>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</si>
  <si>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</si>
  <si>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</si>
  <si>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</si>
  <si>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</si>
  <si>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</si>
  <si>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</si>
  <si>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</si>
  <si>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</si>
  <si>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</si>
  <si>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</si>
  <si>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</si>
  <si>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</si>
  <si>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</si>
  <si>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</si>
  <si>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</si>
  <si>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</si>
  <si>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</si>
  <si>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</si>
  <si>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</si>
  <si>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</si>
  <si>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</si>
  <si>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</si>
  <si>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</si>
  <si>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</si>
  <si>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</si>
  <si>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</si>
  <si>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</si>
  <si>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</si>
  <si>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</si>
  <si>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</si>
  <si>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</si>
  <si>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</si>
  <si>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</si>
  <si>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</si>
  <si>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</si>
  <si>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</si>
  <si>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</si>
  <si>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</si>
  <si>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</si>
  <si>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</si>
  <si>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</si>
  <si>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</si>
  <si>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</si>
  <si>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</si>
  <si>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</si>
  <si>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</si>
  <si>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</si>
  <si>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</si>
  <si>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</si>
  <si>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</si>
  <si>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</si>
  <si>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</si>
  <si>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</si>
  <si>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</si>
  <si>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</si>
  <si>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</si>
  <si>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</si>
  <si>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</si>
  <si>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</si>
  <si>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</si>
  <si>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</si>
  <si>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</si>
  <si>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</si>
  <si>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</si>
  <si>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</si>
  <si>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</si>
  <si>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</si>
  <si>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</si>
  <si>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</si>
  <si>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</si>
  <si>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</si>
  <si>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</si>
  <si>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</si>
  <si>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</si>
  <si>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</si>
  <si>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</si>
  <si>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</si>
  <si>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</si>
  <si>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</si>
  <si>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</si>
  <si>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</si>
  <si>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</si>
  <si>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</si>
  <si>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</si>
  <si>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</si>
  <si>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</si>
  <si>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</si>
  <si>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</si>
  <si>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</si>
  <si>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</si>
  <si>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</si>
  <si>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</si>
  <si>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</si>
  <si>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</si>
  <si>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</si>
  <si>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</si>
  <si>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</si>
  <si>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</si>
  <si>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</si>
  <si>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</si>
  <si>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</si>
  <si>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</si>
  <si>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</si>
  <si>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</si>
  <si>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</si>
  <si>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</si>
  <si>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</si>
  <si>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</si>
  <si>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</si>
  <si>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</si>
  <si>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</si>
  <si>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</si>
  <si>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</si>
  <si>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</si>
  <si>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</si>
  <si>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</si>
  <si>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</si>
  <si>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</si>
  <si>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</si>
  <si>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</si>
  <si>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</si>
  <si>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</si>
  <si>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</si>
  <si>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</si>
  <si>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</si>
  <si>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</si>
  <si>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</si>
  <si>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</si>
  <si>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</si>
  <si>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</si>
  <si>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</si>
  <si>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</si>
  <si>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</si>
  <si>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</si>
  <si>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</si>
  <si>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</si>
  <si>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</si>
  <si>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</si>
  <si>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</si>
  <si>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</si>
  <si>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</si>
  <si>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</si>
  <si>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</si>
  <si>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</si>
  <si>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</si>
  <si>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</si>
  <si>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</si>
  <si>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</si>
  <si>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</si>
  <si>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</si>
  <si>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</si>
  <si>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</si>
  <si>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</si>
  <si>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</si>
  <si>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</si>
  <si>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</si>
  <si>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</si>
  <si>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</si>
  <si>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</si>
  <si>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</si>
  <si>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</si>
  <si>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</si>
  <si>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</si>
  <si>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</si>
  <si>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</si>
  <si>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</si>
  <si>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</si>
  <si>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</si>
  <si>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</si>
  <si>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</si>
  <si>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</si>
  <si>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</si>
  <si>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</si>
  <si>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</si>
  <si>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</si>
  <si>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</si>
  <si>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</si>
  <si>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</si>
  <si>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</si>
  <si>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</si>
  <si>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</si>
  <si>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</si>
  <si>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</si>
  <si>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</si>
  <si>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</si>
  <si>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</si>
  <si>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</si>
  <si>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</si>
  <si>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</si>
  <si>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</si>
  <si>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</si>
  <si>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</si>
  <si>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</si>
  <si>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</si>
  <si>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</si>
  <si>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</si>
  <si>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</si>
  <si>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</si>
  <si>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</si>
  <si>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</si>
  <si>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</si>
  <si>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</si>
  <si>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</si>
  <si>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</si>
  <si>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</si>
  <si>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</si>
  <si>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</si>
  <si>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</si>
  <si>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</si>
  <si>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</si>
  <si>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</si>
  <si>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</si>
  <si>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</si>
  <si>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</si>
  <si>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</si>
  <si>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</si>
  <si>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</si>
  <si>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</si>
  <si>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</si>
  <si>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</si>
  <si>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</si>
  <si>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</si>
  <si>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</si>
  <si>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</si>
  <si>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</si>
  <si>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</si>
  <si>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</si>
  <si>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</si>
  <si>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</si>
  <si>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</si>
  <si>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</si>
  <si>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</si>
  <si>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</si>
  <si>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</si>
  <si>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</si>
  <si>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</si>
  <si>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</si>
  <si>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</si>
  <si>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</si>
  <si>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</si>
  <si>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</si>
  <si>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</si>
  <si>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</si>
  <si>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</si>
  <si>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</si>
  <si>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</si>
  <si>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</si>
  <si>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</si>
  <si>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</si>
  <si>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</si>
  <si>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</si>
  <si>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</si>
  <si>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</si>
  <si>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</si>
  <si>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</si>
  <si>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</si>
  <si>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</si>
  <si>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</si>
  <si>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</si>
  <si>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</si>
  <si>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</si>
  <si>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</si>
  <si>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</si>
  <si>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</si>
  <si>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</si>
  <si>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</si>
  <si>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</si>
  <si>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</si>
  <si>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</si>
  <si>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</si>
  <si>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</si>
  <si>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</si>
  <si>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</si>
  <si>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</si>
  <si>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</si>
  <si>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</si>
  <si>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</si>
  <si>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</si>
  <si>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</si>
  <si>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</si>
  <si>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</si>
  <si>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</si>
  <si>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</si>
  <si>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</si>
  <si>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</si>
  <si>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</si>
  <si>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</si>
  <si>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</si>
  <si>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</si>
  <si>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</si>
  <si>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</si>
  <si>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</si>
  <si>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</si>
  <si>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</si>
  <si>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</si>
  <si>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</si>
  <si>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</si>
  <si>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</si>
  <si>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</si>
  <si>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</si>
  <si>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</si>
  <si>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</si>
  <si>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</si>
  <si>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</si>
  <si>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</si>
  <si>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</si>
  <si>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</si>
  <si>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</si>
  <si>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</si>
  <si>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</si>
  <si>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</si>
  <si>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</si>
  <si>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</si>
  <si>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</si>
  <si>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</si>
  <si>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</si>
  <si>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</si>
  <si>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</si>
  <si>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</si>
  <si>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</si>
  <si>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</si>
  <si>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</si>
  <si>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</si>
  <si>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</si>
  <si>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</si>
  <si>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</si>
  <si>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</si>
  <si>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</si>
  <si>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</si>
  <si>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</si>
  <si>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</si>
  <si>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</si>
  <si>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</si>
  <si>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</si>
  <si>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</si>
  <si>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</si>
  <si>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</si>
  <si>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</si>
  <si>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</si>
  <si>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</si>
  <si>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</si>
  <si>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</si>
  <si>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</si>
  <si>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</si>
  <si>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</si>
  <si>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</si>
  <si>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</si>
  <si>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</si>
  <si>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</si>
  <si>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</si>
  <si>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</si>
  <si>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</si>
  <si>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</si>
  <si>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</si>
  <si>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</si>
  <si>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</si>
  <si>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</si>
  <si>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</si>
  <si>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</si>
  <si>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</si>
  <si>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</si>
  <si>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</si>
  <si>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</si>
  <si>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</si>
  <si>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</si>
  <si>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</si>
  <si>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</si>
  <si>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</si>
  <si>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</si>
  <si>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</si>
  <si>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</si>
  <si>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</si>
  <si>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</si>
  <si>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</si>
  <si>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</si>
  <si>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</si>
  <si>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</si>
  <si>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</si>
  <si>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</si>
  <si>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</si>
  <si>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</si>
  <si>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</si>
  <si>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</si>
  <si>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</si>
  <si>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</si>
  <si>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</si>
  <si>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</si>
  <si>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</si>
  <si>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</si>
  <si>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</si>
  <si>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</si>
  <si>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</si>
  <si>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</si>
  <si>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</si>
  <si>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</si>
  <si>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</si>
  <si>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</si>
  <si>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</si>
  <si>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</si>
  <si>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</si>
  <si>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</si>
  <si>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</si>
  <si>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</si>
  <si>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</si>
  <si>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</si>
  <si>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</si>
  <si>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</si>
  <si>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</si>
  <si>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</si>
  <si>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</si>
  <si>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</si>
  <si>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</si>
  <si>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</si>
  <si>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</si>
  <si>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</si>
  <si>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</si>
  <si>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</si>
  <si>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</si>
  <si>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</si>
  <si>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</si>
  <si>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</si>
  <si>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</si>
  <si>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</si>
  <si>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</si>
  <si>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</si>
  <si>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</si>
  <si>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</si>
  <si>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</si>
  <si>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</si>
  <si>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</si>
  <si>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</si>
  <si>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</si>
  <si>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</si>
  <si>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</si>
  <si>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</si>
  <si>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</si>
  <si>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</si>
  <si>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</si>
  <si>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</si>
  <si>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</si>
  <si>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</si>
  <si>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</si>
  <si>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</si>
  <si>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</si>
  <si>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</si>
  <si>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</si>
  <si>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</si>
  <si>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</si>
  <si>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</si>
  <si>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</si>
  <si>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</si>
  <si>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</si>
  <si>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</si>
  <si>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</si>
  <si>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</si>
  <si>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</si>
  <si>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</si>
  <si>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</si>
  <si>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</si>
  <si>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</si>
  <si>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</si>
  <si>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</si>
  <si>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</si>
  <si>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</si>
  <si>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</si>
  <si>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</si>
  <si>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</si>
  <si>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</si>
  <si>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</si>
  <si>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</si>
  <si>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</si>
  <si>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</si>
  <si>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</si>
  <si>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</si>
  <si>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</si>
  <si>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</si>
  <si>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</si>
  <si>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</si>
  <si>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</si>
  <si>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</si>
  <si>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</si>
  <si>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</si>
  <si>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</si>
  <si>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</si>
  <si>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</si>
  <si>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</si>
  <si>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</si>
  <si>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</si>
  <si>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</si>
  <si>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</si>
  <si>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</si>
  <si>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</si>
  <si>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</si>
  <si>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</si>
  <si>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</si>
  <si>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</si>
  <si>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</si>
  <si>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</si>
  <si>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</si>
  <si>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</si>
  <si>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</si>
  <si>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</si>
  <si>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</si>
  <si>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</si>
  <si>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</si>
  <si>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</si>
  <si>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</si>
  <si>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</si>
  <si>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</si>
  <si>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</si>
  <si>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</si>
  <si>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</si>
  <si>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</si>
  <si>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</si>
  <si>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</si>
  <si>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</si>
  <si>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</si>
  <si>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</si>
  <si>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</si>
  <si>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</si>
  <si>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</si>
  <si>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</si>
  <si>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</si>
  <si>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</si>
  <si>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</si>
  <si>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</si>
  <si>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</si>
  <si>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</si>
  <si>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</si>
  <si>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</si>
  <si>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</si>
  <si>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</si>
  <si>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</si>
  <si>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</si>
  <si>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</si>
  <si>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</si>
  <si>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</si>
  <si>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</si>
  <si>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</si>
  <si>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</si>
  <si>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</si>
  <si>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</si>
  <si>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</si>
  <si>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</si>
  <si>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</si>
  <si>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</si>
  <si>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</si>
  <si>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</si>
  <si>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</si>
  <si>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</si>
  <si>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</si>
  <si>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</si>
  <si>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</si>
  <si>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</si>
  <si>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</si>
  <si>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</si>
  <si>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</si>
  <si>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</si>
  <si>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</si>
  <si>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</si>
  <si>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</si>
  <si>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</si>
  <si>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</si>
  <si>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</si>
  <si>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</si>
  <si>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</si>
  <si>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</si>
  <si>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</si>
  <si>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</si>
  <si>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</si>
  <si>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</si>
  <si>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</si>
  <si>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</si>
  <si>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</si>
  <si>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</si>
  <si>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</si>
  <si>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</si>
  <si>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</si>
  <si>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</si>
  <si>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</si>
  <si>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</si>
  <si>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</si>
  <si>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</si>
  <si>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</si>
  <si>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</si>
  <si>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</si>
  <si>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</si>
  <si>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</si>
  <si>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</si>
  <si>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</si>
  <si>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</si>
  <si>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</si>
  <si>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</si>
  <si>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</si>
  <si>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</si>
  <si>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</si>
  <si>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</si>
  <si>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</si>
  <si>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</si>
  <si>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</si>
  <si>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</si>
  <si>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</si>
  <si>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</si>
  <si>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</si>
  <si>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</si>
  <si>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</si>
  <si>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</si>
  <si>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</si>
  <si>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</si>
  <si>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</si>
  <si>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</si>
  <si>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</si>
  <si>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</si>
  <si>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</si>
  <si>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</si>
  <si>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</si>
  <si>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</si>
  <si>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</si>
  <si>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</si>
  <si>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</si>
  <si>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</si>
  <si>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</si>
  <si>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</si>
  <si>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</si>
  <si>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</si>
  <si>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</si>
  <si>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</si>
  <si>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</si>
  <si>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</si>
  <si>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</si>
  <si>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</si>
  <si>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</si>
  <si>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</si>
  <si>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</si>
  <si>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</si>
  <si>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</si>
  <si>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</si>
  <si>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</si>
  <si>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</si>
  <si>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</si>
  <si>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</si>
  <si>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</si>
  <si>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</si>
  <si>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</si>
  <si>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</si>
  <si>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</si>
  <si>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</si>
  <si>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</si>
  <si>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</si>
  <si>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</si>
  <si>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</si>
  <si>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</si>
  <si>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</si>
  <si>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</si>
  <si>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</si>
  <si>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</si>
  <si>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</si>
  <si>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</si>
  <si>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</si>
  <si>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</si>
  <si>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</si>
  <si>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</si>
  <si>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</si>
  <si>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</si>
  <si>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</si>
  <si>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</si>
  <si>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</si>
  <si>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</si>
  <si>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</si>
  <si>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</si>
  <si>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</si>
  <si>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</si>
  <si>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</si>
  <si>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</si>
  <si>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</si>
  <si>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</si>
  <si>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</si>
  <si>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</si>
  <si>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</si>
  <si>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</si>
  <si>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</si>
  <si>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</si>
  <si>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</si>
  <si>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</si>
  <si>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</si>
  <si>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</si>
  <si>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</si>
  <si>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</si>
  <si>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</si>
  <si>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</si>
  <si>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</si>
  <si>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</si>
  <si>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</si>
  <si>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</si>
  <si>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</si>
  <si>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</si>
  <si>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</si>
  <si>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</si>
  <si>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</si>
  <si>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</si>
  <si>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</si>
  <si>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</si>
  <si>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</si>
  <si>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</si>
  <si>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</si>
  <si>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</si>
  <si>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</si>
  <si>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</si>
  <si>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</si>
  <si>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</si>
  <si>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</si>
  <si>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</si>
  <si>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</si>
  <si>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</si>
  <si>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</si>
  <si>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</si>
  <si>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</si>
  <si>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</si>
  <si>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</si>
  <si>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</si>
  <si>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</si>
  <si>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</si>
  <si>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</si>
  <si>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</si>
  <si>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</si>
  <si>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</si>
  <si>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</si>
  <si>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</si>
  <si>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</si>
  <si>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</si>
  <si>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</si>
  <si>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</si>
  <si>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</si>
  <si>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</si>
  <si>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</si>
  <si>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</si>
  <si>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</si>
  <si>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</si>
  <si>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</si>
  <si>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</si>
  <si>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</si>
  <si>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</si>
  <si>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</si>
  <si>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</si>
  <si>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</si>
  <si>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</si>
  <si>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</si>
  <si>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</si>
  <si>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</si>
  <si>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</si>
  <si>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</si>
  <si>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</si>
  <si>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</si>
  <si>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</si>
  <si>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</si>
  <si>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</si>
  <si>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</si>
  <si>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</si>
  <si>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</si>
  <si>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</si>
  <si>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</si>
  <si>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</si>
  <si>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</si>
  <si>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</si>
  <si>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</si>
  <si>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</si>
  <si>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</si>
  <si>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</si>
  <si>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</si>
  <si>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</si>
  <si>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</si>
  <si>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</si>
  <si>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</si>
  <si>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</si>
  <si>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</si>
  <si>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</si>
  <si>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</si>
  <si>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</si>
  <si>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</si>
  <si>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</si>
  <si>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</si>
  <si>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</si>
  <si>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</si>
  <si>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</si>
  <si>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</si>
  <si>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</si>
  <si>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</si>
  <si>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</si>
  <si>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</si>
  <si>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</si>
  <si>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</si>
  <si>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</si>
  <si>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</si>
  <si>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</si>
  <si>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</si>
  <si>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</si>
  <si>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</si>
  <si>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</si>
  <si>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</si>
  <si>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</si>
  <si>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</si>
  <si>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</si>
  <si>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</si>
  <si>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</si>
  <si>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</si>
  <si>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</si>
  <si>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</si>
  <si>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</si>
  <si>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</si>
  <si>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</si>
  <si>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</si>
  <si>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</si>
  <si>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</si>
  <si>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</si>
  <si>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</si>
  <si>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</si>
  <si>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</si>
  <si>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</si>
  <si>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</si>
  <si>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</si>
  <si>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</si>
  <si>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</si>
  <si>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</si>
  <si>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</si>
  <si>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</si>
  <si>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</si>
  <si>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</si>
  <si>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</si>
  <si>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</si>
  <si>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</si>
  <si>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</si>
  <si>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</si>
  <si>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</si>
  <si>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</si>
  <si>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</si>
  <si>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</si>
  <si>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</si>
  <si>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</si>
  <si>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</si>
  <si>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</si>
  <si>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</si>
  <si>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</si>
  <si>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</si>
  <si>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</si>
  <si>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</si>
  <si>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</si>
  <si>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</si>
  <si>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</si>
  <si>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</si>
  <si>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</si>
  <si>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</si>
  <si>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</si>
  <si>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</si>
  <si>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</si>
  <si>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</si>
  <si>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</si>
  <si>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</si>
  <si>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</si>
  <si>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</si>
  <si>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</si>
  <si>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</si>
  <si>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</si>
  <si>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</si>
  <si>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</si>
  <si>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</si>
  <si>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</si>
  <si>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</si>
  <si>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</si>
  <si>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</si>
  <si>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</si>
  <si>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</si>
  <si>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</si>
  <si>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</si>
  <si>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</si>
  <si>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</si>
  <si>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</si>
  <si>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</si>
  <si>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</si>
  <si>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</si>
  <si>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</si>
  <si>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</si>
  <si>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</si>
  <si>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</si>
  <si>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</si>
  <si>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</si>
  <si>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</si>
  <si>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</si>
  <si>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</si>
  <si>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</si>
  <si>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</si>
  <si>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</si>
  <si>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</si>
  <si>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</si>
  <si>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</si>
  <si>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</si>
  <si>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</si>
  <si>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</si>
  <si>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</si>
  <si>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</si>
  <si>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</si>
  <si>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</si>
  <si>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</si>
  <si>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</si>
  <si>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</si>
  <si>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</si>
  <si>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</si>
  <si>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</si>
  <si>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</si>
  <si>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</si>
  <si>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</si>
  <si>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</si>
  <si>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</si>
  <si>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</si>
  <si>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</si>
  <si>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</si>
  <si>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</si>
  <si>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</si>
  <si>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</si>
  <si>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</si>
  <si>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</si>
  <si>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</si>
  <si>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</si>
  <si>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</si>
  <si>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</si>
  <si>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</si>
  <si>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</si>
  <si>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</si>
  <si>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</si>
  <si>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</si>
  <si>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</si>
  <si>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</si>
  <si>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</si>
  <si>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</si>
  <si>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</si>
  <si>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</si>
  <si>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</si>
  <si>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</si>
  <si>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</si>
  <si>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</si>
  <si>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</si>
  <si>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</si>
  <si>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</si>
  <si>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</si>
  <si>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</si>
  <si>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</si>
  <si>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</si>
  <si>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</si>
  <si>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</si>
  <si>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</si>
  <si>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</si>
  <si>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</si>
  <si>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</si>
  <si>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</si>
  <si>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</si>
  <si>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</si>
  <si>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</si>
  <si>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</si>
  <si>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</si>
  <si>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</si>
  <si>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</si>
  <si>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</si>
  <si>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</si>
  <si>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</si>
  <si>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</si>
  <si>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</si>
  <si>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</si>
  <si>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</si>
  <si>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</si>
  <si>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</si>
  <si>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</si>
  <si>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</si>
  <si>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</si>
  <si>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</si>
  <si>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</si>
  <si>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</si>
  <si>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</si>
  <si>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</si>
  <si>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</si>
  <si>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</si>
  <si>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</si>
  <si>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</si>
  <si>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</si>
  <si>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</si>
  <si>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</si>
  <si>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</si>
  <si>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</si>
  <si>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</si>
  <si>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</si>
  <si>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</si>
  <si>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</si>
  <si>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</si>
  <si>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</si>
  <si>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</si>
  <si>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</si>
  <si>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</si>
  <si>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</si>
  <si>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</si>
  <si>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</si>
  <si>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</si>
  <si>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</si>
  <si>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</si>
  <si>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</si>
  <si>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</si>
  <si>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</si>
  <si>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</si>
  <si>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</si>
  <si>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</si>
  <si>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</si>
  <si>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</si>
  <si>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</si>
  <si>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</si>
  <si>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</si>
  <si>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</si>
  <si>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</si>
  <si>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</si>
  <si>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</si>
  <si>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</si>
  <si>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</si>
  <si>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</si>
  <si>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</si>
  <si>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</si>
  <si>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</si>
  <si>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</si>
  <si>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</si>
  <si>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</si>
  <si>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</si>
  <si>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</si>
  <si>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</si>
  <si>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</si>
  <si>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</si>
  <si>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</si>
  <si>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</si>
  <si>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</si>
  <si>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</si>
  <si>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</si>
  <si>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</si>
  <si>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</si>
  <si>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</si>
  <si>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</si>
  <si>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</si>
  <si>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</si>
  <si>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</si>
  <si>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</si>
  <si>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</si>
  <si>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</si>
  <si>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</si>
  <si>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</si>
  <si>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</si>
  <si>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</si>
  <si>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</si>
  <si>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</si>
  <si>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</si>
  <si>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</si>
  <si>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</si>
  <si>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</si>
  <si>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</si>
  <si>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</si>
  <si>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</si>
  <si>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</si>
  <si>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</si>
  <si>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</si>
  <si>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</si>
  <si>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</si>
  <si>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</si>
  <si>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</si>
  <si>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</si>
  <si>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</si>
  <si>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</si>
  <si>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</si>
  <si>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</si>
  <si>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</si>
  <si>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</si>
  <si>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</si>
  <si>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</si>
  <si>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</si>
  <si>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</si>
  <si>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</si>
  <si>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</si>
  <si>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</si>
  <si>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</si>
  <si>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</si>
  <si>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</si>
  <si>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</si>
  <si>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</si>
  <si>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</si>
  <si>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</si>
  <si>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</si>
  <si>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</si>
  <si>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</si>
  <si>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</si>
  <si>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</si>
  <si>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</si>
  <si>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</si>
  <si>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</si>
  <si>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</si>
  <si>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</si>
  <si>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</si>
  <si>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</si>
  <si>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</si>
  <si>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</si>
  <si>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</si>
  <si>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</si>
  <si>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</si>
  <si>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</si>
  <si>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</si>
  <si>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</si>
  <si>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</si>
  <si>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</si>
  <si>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</si>
  <si>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</si>
  <si>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</si>
  <si>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</si>
  <si>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</si>
  <si>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</si>
  <si>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</si>
  <si>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</si>
  <si>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</si>
  <si>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</si>
  <si>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</si>
  <si>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</si>
  <si>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</si>
  <si>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</si>
  <si>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</si>
  <si>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</si>
  <si>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</si>
  <si>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</si>
  <si>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</si>
  <si>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</si>
  <si>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</si>
  <si>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</si>
  <si>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</si>
  <si>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</si>
  <si>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</si>
  <si>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</si>
  <si>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</si>
  <si>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</si>
  <si>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</si>
  <si>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</si>
  <si>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</si>
  <si>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</si>
  <si>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</si>
  <si>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</si>
  <si>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</si>
  <si>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</si>
  <si>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</si>
  <si>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</si>
  <si>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</si>
  <si>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</si>
  <si>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</si>
  <si>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</si>
  <si>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</si>
  <si>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</si>
  <si>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</si>
  <si>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</si>
  <si>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</si>
  <si>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</si>
  <si>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</si>
  <si>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</si>
  <si>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</si>
  <si>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</si>
  <si>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</si>
  <si>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</si>
  <si>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</si>
  <si>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</si>
  <si>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</si>
  <si>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</si>
  <si>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</si>
  <si>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</si>
  <si>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</si>
  <si>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</si>
  <si>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</si>
  <si>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</si>
  <si>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</si>
  <si>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</si>
  <si>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</si>
  <si>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</si>
  <si>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</si>
  <si>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</si>
  <si>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</si>
  <si>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</si>
  <si>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</si>
  <si>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</si>
  <si>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</si>
  <si>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</si>
  <si>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</si>
  <si>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</si>
  <si>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</si>
  <si>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</si>
  <si>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</si>
  <si>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</si>
  <si>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</si>
  <si>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</si>
  <si>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</si>
  <si>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</si>
  <si>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</si>
  <si>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</si>
  <si>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</si>
  <si>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</si>
  <si>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</si>
  <si>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</si>
  <si>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</si>
  <si>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</si>
  <si>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</si>
  <si>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</si>
  <si>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</si>
  <si>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</si>
  <si>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</si>
  <si>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</si>
  <si>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</si>
  <si>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</si>
  <si>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</si>
  <si>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</si>
  <si>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</si>
  <si>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</si>
  <si>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</si>
  <si>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</si>
  <si>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</si>
  <si>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</si>
  <si>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</si>
  <si>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</si>
  <si>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</si>
  <si>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</si>
  <si>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</si>
  <si>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</si>
  <si>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</si>
  <si>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</si>
  <si>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</si>
  <si>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</si>
  <si>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</si>
  <si>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</si>
  <si>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</si>
  <si>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</si>
  <si>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</si>
  <si>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</si>
  <si>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</si>
  <si>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</si>
  <si>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</si>
  <si>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</si>
  <si>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</si>
  <si>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</si>
  <si>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</si>
  <si>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</si>
  <si>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</si>
  <si>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</si>
  <si>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</si>
  <si>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</si>
  <si>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</si>
  <si>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</si>
  <si>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</si>
  <si>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</si>
  <si>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</si>
  <si>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</si>
  <si>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</si>
  <si>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</si>
  <si>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</si>
  <si>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</si>
  <si>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</si>
  <si>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</si>
  <si>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</si>
  <si>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</si>
  <si>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</si>
  <si>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</si>
  <si>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</si>
  <si>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</si>
  <si>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</si>
  <si>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</si>
  <si>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</si>
  <si>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</si>
  <si>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</si>
  <si>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</si>
  <si>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</si>
  <si>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</si>
  <si>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</si>
  <si>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</si>
  <si>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</si>
  <si>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</si>
  <si>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</si>
  <si>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</si>
  <si>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</si>
  <si>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</si>
  <si>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</si>
  <si>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</si>
  <si>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</si>
  <si>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</si>
  <si>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</si>
  <si>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</si>
  <si>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</si>
  <si>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</si>
  <si>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</si>
  <si>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</si>
  <si>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</si>
  <si>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</si>
  <si>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</si>
  <si>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</si>
  <si>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</si>
  <si>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</si>
  <si>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</si>
  <si>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</si>
  <si>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</si>
  <si>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</si>
  <si>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</si>
  <si>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</si>
  <si>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</si>
  <si>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</si>
  <si>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</si>
  <si>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</si>
  <si>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</si>
  <si>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</si>
  <si>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</si>
  <si>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</si>
  <si>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</si>
  <si>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</si>
  <si>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</si>
  <si>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</si>
  <si>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</si>
  <si>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</si>
  <si>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</si>
  <si>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</si>
  <si>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</si>
  <si>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</si>
  <si>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</si>
  <si>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</si>
  <si>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</si>
  <si>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</si>
  <si>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</si>
  <si>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</si>
  <si>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</si>
  <si>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</si>
  <si>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</si>
  <si>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</si>
  <si>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</si>
  <si>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</si>
  <si>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</si>
  <si>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</si>
  <si>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</si>
  <si>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</si>
  <si>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</si>
  <si>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</si>
  <si>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</si>
  <si>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</si>
  <si>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</si>
  <si>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</si>
  <si>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</si>
  <si>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</si>
  <si>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</si>
  <si>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</si>
  <si>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</si>
  <si>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</si>
  <si>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</si>
  <si>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</si>
  <si>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</si>
  <si>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</si>
  <si>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</si>
  <si>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</si>
  <si>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</si>
  <si>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</si>
  <si>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</si>
  <si>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</si>
  <si>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</si>
  <si>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</si>
  <si>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</si>
  <si>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</si>
  <si>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</si>
  <si>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</si>
  <si>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</si>
  <si>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</si>
  <si>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</si>
  <si>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</si>
  <si>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</si>
  <si>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</si>
  <si>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</si>
  <si>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</si>
  <si>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</si>
  <si>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</si>
  <si>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</si>
  <si>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</si>
  <si>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</si>
  <si>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</si>
  <si>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</si>
  <si>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</si>
  <si>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</si>
  <si>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</si>
  <si>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</si>
  <si>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</si>
  <si>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</si>
  <si>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</si>
  <si>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</si>
  <si>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</si>
  <si>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</si>
  <si>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</si>
  <si>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</si>
  <si>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</si>
  <si>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</si>
  <si>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</si>
  <si>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</si>
  <si>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</si>
  <si>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</si>
  <si>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</si>
  <si>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</si>
  <si>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</si>
  <si>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</si>
  <si>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</si>
  <si>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</si>
  <si>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</si>
  <si>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</si>
  <si>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</si>
  <si>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</si>
  <si>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</si>
  <si>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</si>
  <si>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</si>
  <si>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</si>
  <si>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</si>
  <si>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</si>
  <si>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</si>
  <si>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</si>
  <si>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</si>
  <si>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</si>
  <si>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</si>
  <si>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</si>
  <si>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</si>
  <si>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</si>
  <si>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</si>
  <si>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</si>
  <si>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</si>
  <si>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</si>
  <si>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</si>
  <si>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</si>
  <si>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</si>
  <si>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</si>
  <si>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</si>
  <si>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</si>
  <si>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</si>
  <si>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</si>
  <si>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</si>
  <si>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</si>
  <si>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</si>
  <si>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</si>
  <si>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</si>
  <si>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</si>
  <si>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</si>
  <si>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</si>
  <si>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</si>
  <si>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</si>
  <si>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</si>
  <si>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</si>
  <si>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</si>
  <si>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</si>
  <si>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</si>
  <si>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</si>
  <si>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</si>
  <si>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</si>
  <si>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</si>
  <si>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</si>
  <si>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</si>
  <si>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</si>
  <si>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</si>
  <si>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</si>
  <si>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</si>
  <si>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</si>
  <si>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</si>
  <si>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</si>
  <si>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</si>
  <si>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</si>
  <si>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</si>
  <si>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</si>
  <si>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</si>
  <si>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</si>
  <si>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</si>
  <si>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</si>
  <si>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</si>
  <si>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</si>
  <si>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</si>
  <si>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</si>
  <si>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</si>
  <si>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</si>
  <si>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</si>
  <si>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</si>
  <si>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</si>
  <si>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</si>
  <si>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</si>
  <si>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</si>
  <si>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</si>
  <si>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</si>
  <si>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</si>
  <si>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</si>
  <si>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</si>
  <si>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</si>
  <si>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</si>
  <si>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</si>
  <si>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</si>
  <si>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</si>
  <si>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</si>
  <si>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</si>
  <si>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</si>
  <si>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</si>
  <si>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</si>
  <si>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</si>
  <si>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</si>
  <si>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</si>
  <si>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</si>
  <si>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</si>
  <si>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</si>
  <si>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</si>
  <si>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</si>
  <si>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</si>
  <si>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</si>
  <si>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</si>
  <si>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</si>
  <si>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</si>
  <si>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</si>
  <si>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</si>
  <si>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</si>
  <si>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</si>
  <si>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</si>
  <si>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</si>
  <si>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</si>
  <si>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</si>
  <si>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</si>
  <si>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</si>
  <si>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</si>
  <si>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</si>
  <si>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</si>
  <si>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</si>
  <si>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</si>
  <si>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</si>
  <si>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</si>
  <si>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</si>
  <si>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</si>
  <si>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</si>
  <si>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</si>
  <si>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</si>
  <si>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</si>
  <si>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</si>
  <si>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</si>
  <si>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</si>
  <si>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</si>
  <si>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</si>
  <si>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</si>
  <si>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</si>
  <si>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</si>
  <si>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</si>
  <si>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</si>
  <si>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</si>
  <si>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</si>
  <si>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</si>
  <si>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</si>
  <si>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</si>
  <si>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</si>
  <si>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</si>
  <si>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</si>
  <si>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</si>
  <si>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</si>
  <si>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</si>
  <si>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</si>
  <si>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</si>
  <si>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</si>
  <si>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</si>
  <si>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</si>
  <si>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</si>
  <si>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</si>
  <si>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</si>
  <si>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</si>
  <si>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</si>
  <si>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</si>
  <si>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</si>
  <si>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</si>
  <si>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</si>
  <si>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</si>
  <si>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</si>
  <si>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</si>
  <si>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</si>
  <si>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</si>
  <si>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</si>
  <si>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</si>
  <si>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</si>
  <si>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</si>
  <si>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</si>
  <si>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</si>
  <si>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</si>
  <si>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</si>
  <si>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</si>
  <si>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</si>
  <si>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</si>
  <si>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</si>
  <si>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</si>
  <si>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</si>
  <si>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</si>
  <si>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</si>
  <si>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</si>
  <si>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</si>
  <si>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</si>
  <si>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</si>
  <si>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</si>
  <si>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</si>
  <si>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</si>
  <si>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</si>
  <si>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</si>
  <si>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</si>
  <si>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</si>
  <si>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</si>
  <si>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</si>
  <si>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</si>
  <si>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</si>
  <si>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</si>
  <si>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</si>
  <si>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</si>
  <si>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</si>
  <si>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</si>
  <si>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</si>
  <si>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</si>
  <si>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</si>
  <si>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</si>
  <si>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</si>
  <si>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</si>
  <si>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</si>
  <si>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</si>
  <si>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</si>
  <si>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</si>
  <si>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</si>
  <si>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</si>
  <si>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</si>
  <si>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</si>
  <si>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</si>
  <si>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</si>
  <si>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</si>
  <si>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</si>
  <si>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</si>
  <si>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</si>
  <si>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</si>
  <si>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</si>
  <si>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</si>
  <si>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</si>
  <si>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</si>
  <si>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</si>
  <si>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</si>
  <si>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</si>
  <si>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</si>
  <si>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</si>
  <si>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</si>
  <si>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</si>
  <si>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</si>
  <si>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</si>
  <si>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</si>
  <si>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</si>
  <si>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</si>
  <si>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</si>
  <si>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</si>
  <si>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</si>
  <si>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</si>
  <si>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</si>
  <si>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</si>
  <si>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</si>
  <si>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</si>
  <si>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</si>
  <si>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</si>
  <si>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</si>
  <si>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</si>
  <si>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</si>
  <si>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</si>
  <si>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</si>
  <si>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</si>
  <si>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</si>
  <si>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</si>
  <si>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</si>
  <si>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</si>
  <si>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</si>
  <si>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</si>
  <si>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</si>
  <si>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</si>
  <si>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</si>
  <si>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</si>
  <si>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</si>
  <si>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</si>
  <si>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</si>
  <si>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</si>
  <si>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</si>
  <si>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</si>
  <si>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</si>
  <si>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</si>
  <si>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</si>
  <si>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</si>
  <si>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</si>
  <si>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</si>
  <si>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</si>
  <si>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</si>
  <si>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</si>
  <si>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</si>
  <si>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</si>
  <si>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</si>
  <si>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</si>
  <si>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</si>
  <si>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</si>
  <si>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</si>
  <si>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</si>
  <si>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</si>
  <si>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</si>
  <si>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</si>
  <si>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</si>
  <si>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</si>
  <si>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</si>
  <si>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</si>
  <si>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</si>
  <si>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</si>
  <si>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</si>
  <si>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</si>
  <si>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</si>
  <si>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</si>
  <si>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</si>
  <si>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</si>
  <si>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</si>
  <si>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</si>
  <si>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</si>
  <si>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</si>
  <si>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</si>
  <si>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</si>
  <si>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</si>
  <si>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</si>
  <si>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</si>
  <si>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</si>
  <si>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</si>
  <si>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</si>
  <si>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</si>
  <si>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</si>
  <si>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</si>
  <si>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</si>
  <si>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</si>
  <si>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</si>
  <si>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</si>
  <si>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</si>
  <si>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</si>
  <si>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</si>
  <si>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</si>
  <si>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</si>
  <si>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</si>
  <si>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</si>
  <si>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</si>
  <si>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</si>
  <si>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</si>
  <si>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</si>
  <si>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</si>
  <si>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</si>
  <si>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</si>
  <si>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</si>
  <si>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</si>
  <si>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</si>
  <si>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</si>
  <si>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</si>
  <si>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</si>
  <si>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</si>
  <si>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</si>
  <si>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</si>
  <si>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</si>
  <si>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</si>
  <si>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</si>
  <si>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</si>
  <si>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</si>
  <si>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</si>
  <si>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</si>
  <si>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</si>
  <si>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</si>
  <si>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</si>
  <si>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</si>
  <si>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</si>
  <si>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</si>
  <si>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</si>
  <si>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</si>
  <si>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</si>
  <si>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</si>
  <si>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</si>
  <si>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</si>
  <si>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</si>
  <si>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</si>
  <si>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</si>
  <si>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</si>
  <si>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</si>
  <si>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</si>
  <si>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</si>
  <si>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</si>
  <si>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</si>
  <si>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</si>
  <si>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</si>
  <si>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</si>
  <si>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</si>
  <si>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</si>
  <si>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</si>
  <si>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</si>
  <si>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</si>
  <si>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</si>
  <si>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</si>
  <si>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</si>
  <si>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</si>
  <si>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</si>
  <si>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</si>
  <si>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</si>
  <si>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</si>
  <si>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</si>
  <si>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</si>
  <si>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</si>
  <si>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</si>
  <si>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</si>
  <si>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</si>
  <si>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</si>
  <si>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</si>
  <si>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</si>
  <si>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</si>
  <si>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</si>
  <si>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</si>
  <si>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</si>
  <si>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</si>
  <si>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</si>
  <si>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</si>
  <si>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</si>
  <si>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</si>
  <si>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</si>
  <si>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</si>
  <si>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</si>
  <si>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</si>
  <si>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</si>
  <si>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</si>
  <si>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</si>
  <si>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</si>
  <si>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</si>
  <si>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</si>
  <si>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</si>
  <si>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</si>
  <si>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</si>
  <si>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</si>
  <si>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</si>
  <si>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</si>
  <si>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</si>
  <si>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</si>
  <si>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</si>
  <si>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</si>
  <si>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</si>
  <si>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</si>
  <si>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</si>
  <si>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</si>
  <si>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</si>
  <si>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</si>
  <si>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</si>
  <si>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</si>
  <si>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</si>
  <si>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</si>
  <si>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</si>
  <si>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</si>
  <si>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</si>
  <si>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</si>
  <si>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</si>
  <si>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</si>
  <si>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</si>
  <si>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</si>
  <si>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</si>
  <si>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</si>
  <si>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</si>
  <si>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</si>
  <si>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</si>
  <si>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</si>
  <si>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</si>
  <si>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</si>
  <si>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</si>
  <si>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</si>
  <si>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</si>
  <si>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</si>
  <si>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</si>
  <si>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</si>
  <si>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</si>
  <si>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</si>
  <si>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</si>
  <si>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</si>
  <si>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</si>
  <si>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</si>
  <si>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</si>
  <si>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</si>
  <si>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</si>
  <si>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</si>
  <si>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</si>
  <si>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</si>
  <si>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</si>
  <si>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</si>
  <si>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</si>
  <si>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</si>
  <si>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</si>
  <si>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</si>
  <si>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</si>
  <si>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</si>
  <si>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</si>
  <si>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</si>
  <si>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</si>
  <si>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</si>
  <si>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</si>
  <si>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</si>
  <si>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</si>
  <si>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</si>
  <si>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</si>
  <si>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</si>
  <si>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</si>
  <si>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</si>
  <si>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</si>
  <si>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</si>
  <si>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</si>
  <si>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</si>
  <si>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</si>
  <si>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</si>
  <si>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</si>
  <si>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</si>
  <si>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</si>
  <si>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</si>
  <si>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</si>
  <si>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</si>
  <si>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</si>
  <si>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</si>
  <si>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</si>
  <si>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</si>
  <si>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</si>
  <si>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</si>
  <si>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</si>
  <si>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</si>
  <si>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</si>
  <si>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</si>
  <si>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</si>
  <si>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</si>
  <si>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</si>
  <si>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</si>
  <si>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</si>
  <si>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</si>
  <si>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</si>
  <si>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</si>
  <si>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</si>
  <si>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</si>
  <si>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</si>
  <si>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</si>
  <si>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</si>
  <si>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</si>
  <si>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</si>
  <si>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</si>
  <si>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</si>
  <si>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</si>
  <si>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</si>
  <si>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</si>
  <si>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</si>
  <si>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</si>
  <si>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</si>
  <si>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</si>
  <si>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</si>
  <si>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</si>
  <si>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</si>
  <si>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</si>
  <si>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</si>
  <si>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</si>
  <si>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</si>
  <si>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</si>
  <si>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</si>
  <si>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</si>
  <si>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</si>
  <si>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</si>
  <si>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</si>
  <si>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</si>
  <si>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</si>
  <si>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</si>
  <si>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</si>
  <si>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</si>
  <si>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</si>
  <si>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</si>
  <si>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</si>
  <si>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</si>
  <si>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</si>
  <si>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</si>
  <si>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</si>
  <si>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</si>
  <si>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</si>
  <si>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</si>
  <si>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</si>
  <si>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</si>
  <si>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</si>
  <si>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</si>
  <si>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</si>
  <si>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</si>
  <si>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</si>
  <si>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</si>
  <si>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</si>
  <si>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</si>
  <si>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</si>
  <si>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</si>
  <si>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</si>
  <si>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</si>
  <si>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</si>
  <si>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</si>
  <si>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</si>
  <si>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</si>
  <si>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</si>
  <si>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</si>
  <si>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</si>
  <si>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</si>
  <si>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</si>
  <si>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</si>
  <si>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</si>
  <si>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</si>
  <si>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</si>
  <si>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</si>
  <si>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</si>
  <si>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</si>
  <si>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</si>
  <si>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</si>
  <si>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</si>
  <si>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</si>
  <si>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</si>
  <si>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</si>
  <si>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</si>
  <si>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</si>
  <si>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</si>
  <si>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</si>
  <si>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</si>
  <si>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</si>
  <si>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</si>
  <si>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</si>
  <si>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</si>
  <si>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</si>
  <si>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</si>
  <si>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</si>
  <si>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</si>
  <si>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</si>
  <si>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</si>
  <si>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</si>
  <si>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</si>
  <si>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</si>
  <si>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</si>
  <si>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</si>
  <si>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</si>
  <si>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</si>
  <si>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</si>
  <si>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</si>
  <si>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</si>
  <si>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</si>
  <si>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</si>
  <si>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</si>
  <si>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</si>
  <si>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</si>
  <si>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</si>
  <si>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</si>
  <si>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</si>
  <si>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</si>
  <si>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</si>
  <si>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</si>
  <si>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</si>
  <si>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</si>
  <si>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</si>
  <si>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</si>
  <si>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</si>
  <si>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</si>
  <si>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</si>
  <si>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</si>
  <si>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</si>
  <si>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</si>
  <si>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</si>
  <si>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</si>
  <si>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</si>
  <si>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</si>
  <si>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</si>
  <si>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</si>
  <si>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</si>
  <si>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</si>
  <si>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</si>
  <si>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</si>
  <si>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</si>
  <si>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</si>
  <si>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</si>
  <si>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</si>
  <si>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</si>
  <si>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</si>
  <si>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</si>
  <si>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</si>
  <si>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</si>
  <si>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</si>
  <si>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</si>
  <si>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</si>
  <si>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</si>
  <si>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</si>
  <si>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</si>
  <si>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</si>
  <si>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</si>
  <si>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</si>
  <si>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</si>
  <si>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</si>
  <si>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</si>
  <si>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</si>
  <si>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</si>
  <si>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</si>
  <si>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</si>
  <si>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</si>
  <si>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</si>
  <si>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</si>
  <si>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</si>
  <si>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</si>
  <si>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</si>
  <si>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</si>
  <si>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</si>
  <si>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</si>
  <si>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</si>
  <si>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</si>
  <si>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</si>
  <si>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</si>
  <si>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</si>
  <si>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</si>
  <si>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</si>
  <si>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</si>
  <si>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</si>
  <si>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</si>
  <si>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</si>
  <si>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</si>
  <si>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</si>
  <si>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</si>
  <si>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</si>
  <si>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</si>
  <si>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</si>
  <si>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</si>
  <si>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</si>
  <si>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</si>
  <si>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</si>
  <si>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</si>
  <si>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</si>
  <si>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</si>
  <si>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</si>
  <si>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</si>
  <si>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</si>
  <si>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</si>
  <si>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</si>
  <si>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</si>
  <si>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</si>
  <si>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</si>
  <si>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</si>
  <si>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</si>
  <si>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</si>
  <si>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</si>
  <si>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</si>
  <si>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</si>
  <si>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</si>
  <si>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</si>
  <si>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</si>
  <si>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</si>
  <si>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</si>
  <si>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</si>
  <si>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</si>
  <si>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</si>
  <si>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</si>
  <si>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</si>
  <si>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</si>
  <si>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</si>
  <si>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</si>
  <si>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</si>
  <si>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</si>
  <si>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</si>
  <si>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</si>
  <si>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</si>
  <si>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</si>
  <si>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</si>
  <si>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</si>
  <si>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</si>
  <si>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</si>
  <si>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</si>
  <si>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</si>
  <si>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</si>
  <si>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</si>
  <si>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</si>
  <si>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</si>
  <si>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</si>
  <si>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</si>
  <si>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</si>
  <si>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</si>
  <si>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</si>
  <si>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</si>
  <si>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</si>
  <si>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</si>
  <si>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</si>
  <si>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</si>
  <si>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</si>
  <si>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</si>
  <si>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</si>
  <si>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</si>
  <si>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</si>
  <si>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</si>
  <si>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</si>
  <si>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</si>
  <si>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</si>
  <si>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</si>
  <si>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</si>
  <si>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</si>
  <si>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</si>
  <si>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</si>
  <si>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</si>
  <si>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</si>
  <si>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</si>
  <si>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</si>
  <si>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</si>
  <si>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</si>
  <si>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</si>
  <si>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</si>
  <si>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</si>
  <si>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</si>
  <si>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</si>
  <si>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</si>
  <si>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</si>
  <si>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</si>
  <si>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</si>
  <si>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</si>
  <si>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</si>
  <si>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</si>
  <si>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</si>
  <si>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</si>
  <si>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</si>
  <si>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</si>
  <si>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</si>
  <si>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</si>
  <si>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</si>
  <si>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</si>
  <si>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</si>
  <si>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</si>
  <si>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</si>
  <si>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</si>
  <si>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</si>
  <si>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</si>
  <si>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</si>
  <si>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</si>
  <si>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</si>
  <si>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</si>
  <si>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</si>
  <si>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</si>
  <si>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</si>
  <si>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</si>
  <si>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</si>
  <si>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</si>
  <si>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</si>
  <si>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</si>
  <si>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</si>
  <si>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</si>
  <si>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</si>
  <si>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</si>
  <si>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</si>
  <si>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</si>
  <si>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</si>
  <si>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</si>
  <si>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</si>
  <si>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</si>
  <si>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</si>
  <si>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</si>
  <si>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</si>
  <si>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</si>
  <si>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</si>
  <si>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</si>
  <si>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</si>
  <si>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</si>
  <si>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</si>
  <si>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</si>
  <si>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</si>
  <si>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</si>
  <si>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</si>
  <si>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</si>
  <si>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</si>
  <si>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</si>
  <si>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</si>
  <si>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</si>
  <si>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</si>
  <si>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</si>
  <si>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</si>
  <si>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</si>
  <si>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</si>
  <si>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</si>
  <si>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</si>
  <si>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</si>
  <si>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</si>
  <si>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</si>
  <si>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</si>
  <si>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</si>
  <si>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</si>
  <si>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</si>
  <si>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</si>
  <si>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</si>
  <si>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</si>
  <si>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</si>
  <si>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</si>
  <si>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</si>
  <si>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</si>
  <si>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</si>
  <si>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</si>
  <si>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</si>
  <si>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</si>
  <si>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</si>
  <si>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</si>
  <si>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</si>
  <si>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</si>
  <si>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</si>
  <si>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</si>
  <si>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</si>
  <si>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</si>
  <si>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</si>
  <si>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</si>
  <si>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</si>
  <si>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</si>
  <si>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</si>
  <si>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</si>
  <si>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</si>
  <si>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</si>
  <si>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</si>
  <si>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</si>
  <si>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</si>
  <si>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</si>
  <si>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</si>
  <si>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</si>
  <si>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</si>
  <si>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</si>
  <si>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</si>
  <si>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</si>
  <si>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</si>
  <si>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</si>
  <si>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</si>
  <si>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</si>
  <si>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</si>
  <si>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</si>
  <si>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</si>
  <si>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</si>
  <si>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</si>
  <si>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</si>
  <si>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</si>
  <si>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</si>
  <si>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</si>
  <si>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</si>
  <si>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</si>
  <si>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</si>
  <si>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</si>
  <si>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</si>
  <si>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</si>
  <si>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</si>
  <si>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</si>
  <si>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</si>
  <si>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</si>
  <si>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</si>
  <si>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</si>
  <si>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</si>
  <si>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</si>
  <si>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</si>
  <si>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</si>
  <si>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</si>
  <si>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</si>
  <si>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</si>
  <si>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</si>
  <si>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</si>
  <si>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</si>
  <si>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</si>
  <si>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</si>
  <si>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</si>
  <si>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</si>
  <si>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</si>
  <si>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</si>
  <si>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</si>
  <si>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</si>
  <si>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</si>
  <si>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</si>
  <si>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</si>
  <si>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</si>
  <si>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</si>
  <si>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</si>
  <si>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</si>
  <si>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</si>
  <si>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</si>
  <si>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</si>
  <si>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</si>
  <si>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</si>
  <si>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</si>
  <si>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</si>
  <si>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</si>
  <si>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</si>
  <si>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</si>
  <si>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</si>
  <si>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</si>
  <si>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</si>
  <si>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</si>
  <si>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</si>
  <si>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</si>
  <si>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</si>
  <si>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</si>
  <si>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</si>
  <si>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</si>
  <si>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</si>
  <si>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</si>
  <si>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</si>
  <si>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</si>
  <si>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</si>
  <si>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</si>
  <si>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</si>
  <si>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</si>
  <si>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</si>
  <si>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</si>
  <si>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</si>
  <si>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</si>
  <si>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</si>
  <si>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</si>
  <si>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</si>
  <si>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</si>
  <si>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</si>
  <si>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</si>
  <si>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</si>
  <si>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</si>
  <si>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</si>
  <si>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</si>
  <si>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</si>
  <si>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</si>
  <si>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</si>
  <si>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</si>
  <si>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</si>
  <si>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</si>
  <si>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</si>
  <si>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</si>
  <si>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</si>
  <si>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</si>
  <si>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</si>
  <si>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</si>
  <si>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</si>
  <si>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</si>
  <si>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</si>
  <si>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</si>
  <si>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</si>
  <si>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</si>
  <si>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</si>
  <si>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</si>
  <si>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</si>
  <si>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</si>
  <si>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</si>
  <si>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</si>
  <si>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</si>
  <si>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</si>
  <si>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</si>
  <si>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</si>
  <si>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</si>
  <si>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</si>
  <si>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</si>
  <si>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</si>
  <si>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</si>
  <si>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</si>
  <si>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</si>
  <si>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</si>
  <si>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</si>
  <si>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</si>
  <si>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</si>
  <si>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</si>
  <si>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</si>
  <si>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</si>
  <si>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</si>
  <si>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</si>
  <si>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</si>
  <si>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</si>
  <si>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</si>
  <si>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</si>
  <si>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</si>
  <si>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</si>
  <si>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</si>
  <si>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</si>
  <si>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</si>
  <si>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</si>
  <si>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</si>
  <si>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</si>
  <si>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</si>
  <si>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</si>
  <si>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</si>
  <si>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</si>
  <si>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</si>
  <si>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</si>
  <si>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</si>
  <si>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</si>
  <si>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</si>
  <si>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</si>
  <si>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</si>
  <si>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</si>
  <si>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</si>
  <si>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</si>
  <si>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</si>
  <si>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</si>
  <si>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</si>
  <si>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</si>
  <si>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</si>
  <si>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</si>
  <si>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</si>
  <si>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</si>
  <si>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</si>
  <si>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</si>
  <si>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</si>
  <si>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</si>
  <si>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</si>
  <si>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</si>
  <si>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</si>
  <si>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</si>
  <si>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</si>
  <si>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</si>
  <si>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</si>
  <si>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</si>
  <si>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</si>
  <si>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</si>
  <si>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</si>
  <si>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</si>
  <si>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</si>
  <si>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</si>
  <si>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</si>
  <si>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</si>
  <si>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</si>
  <si>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</si>
  <si>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</si>
  <si>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</si>
  <si>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</si>
  <si>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</si>
  <si>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</si>
  <si>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</si>
  <si>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</si>
  <si>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</si>
  <si>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</si>
  <si>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</si>
  <si>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</si>
  <si>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</si>
  <si>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</si>
  <si>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</si>
  <si>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</si>
  <si>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</si>
  <si>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</si>
  <si>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</si>
  <si>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</si>
  <si>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</si>
  <si>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</si>
  <si>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</si>
  <si>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</si>
  <si>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</si>
  <si>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</si>
  <si>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</si>
  <si>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</si>
  <si>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</si>
  <si>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</si>
  <si>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</si>
  <si>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</si>
  <si>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</si>
  <si>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</si>
  <si>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</si>
  <si>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</si>
  <si>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</si>
  <si>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</si>
  <si>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</si>
  <si>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</si>
  <si>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</si>
  <si>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</si>
  <si>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</si>
  <si>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</si>
  <si>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</si>
  <si>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</si>
  <si>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</si>
  <si>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</si>
  <si>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</si>
  <si>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</si>
  <si>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</si>
  <si>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</si>
  <si>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</si>
  <si>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</si>
  <si>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</si>
  <si>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</si>
  <si>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</si>
  <si>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</si>
  <si>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</si>
  <si>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</si>
  <si>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</si>
  <si>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</si>
  <si>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</si>
  <si>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</si>
  <si>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</si>
  <si>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</si>
  <si>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</si>
  <si>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</si>
  <si>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</si>
  <si>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</si>
  <si>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</si>
  <si>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</si>
  <si>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</si>
  <si>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</si>
  <si>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</si>
  <si>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</si>
  <si>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</si>
  <si>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</si>
  <si>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</si>
  <si>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</si>
  <si>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</si>
  <si>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</si>
  <si>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</si>
  <si>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</si>
  <si>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</si>
  <si>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</si>
  <si>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</si>
  <si>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</si>
  <si>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</si>
  <si>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</si>
  <si>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</si>
  <si>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</si>
  <si>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</si>
  <si>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</si>
  <si>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</si>
  <si>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</si>
  <si>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</si>
  <si>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</si>
  <si>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</si>
  <si>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</si>
  <si>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</si>
  <si>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</si>
  <si>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</si>
  <si>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</si>
  <si>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</si>
  <si>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</si>
  <si>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</si>
  <si>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</si>
  <si>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</si>
  <si>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</si>
  <si>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</si>
  <si>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</si>
  <si>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</si>
  <si>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</si>
  <si>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</si>
  <si>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</si>
  <si>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</si>
  <si>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</si>
  <si>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</si>
  <si>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</si>
  <si>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</si>
  <si>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</si>
  <si>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</si>
  <si>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</si>
  <si>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</si>
  <si>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</si>
  <si>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</si>
  <si>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</si>
  <si>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</si>
  <si>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</si>
  <si>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</si>
  <si>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</si>
  <si>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</si>
  <si>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</si>
  <si>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</si>
  <si>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</si>
  <si>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</si>
  <si>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</si>
  <si>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</si>
  <si>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</si>
  <si>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</si>
  <si>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</si>
  <si>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</si>
  <si>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</si>
  <si>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</si>
  <si>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</si>
  <si>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</si>
  <si>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</si>
  <si>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</si>
  <si>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</si>
  <si>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</si>
  <si>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</si>
  <si>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</si>
  <si>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</si>
  <si>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</si>
  <si>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</si>
  <si>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</si>
  <si>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</si>
  <si>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</si>
  <si>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</si>
  <si>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</si>
  <si>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</si>
  <si>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</si>
  <si>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</si>
  <si>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</si>
  <si>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</si>
  <si>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</si>
  <si>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</si>
  <si>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</si>
  <si>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</si>
  <si>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</si>
  <si>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</si>
  <si>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</si>
  <si>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</si>
  <si>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</si>
  <si>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</si>
  <si>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</si>
  <si>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</si>
  <si>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</si>
  <si>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</si>
  <si>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</si>
  <si>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</si>
  <si>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</si>
  <si>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</si>
  <si>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</si>
  <si>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</si>
  <si>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</si>
  <si>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</si>
  <si>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</si>
  <si>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</si>
  <si>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</si>
  <si>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</si>
  <si>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</si>
  <si>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</si>
  <si>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</si>
  <si>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</si>
  <si>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</si>
  <si>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</si>
  <si>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</si>
  <si>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</si>
  <si>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</si>
  <si>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</si>
  <si>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</si>
  <si>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</si>
  <si>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</si>
  <si>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</si>
  <si>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</si>
  <si>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</si>
  <si>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</si>
  <si>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</si>
  <si>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</si>
  <si>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</si>
  <si>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</si>
  <si>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</si>
  <si>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</si>
  <si>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</si>
  <si>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</si>
  <si>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</si>
  <si>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</si>
  <si>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</si>
  <si>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</si>
  <si>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</si>
  <si>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</si>
  <si>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</si>
  <si>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</si>
  <si>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</si>
  <si>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</si>
  <si>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</si>
  <si>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</si>
  <si>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</si>
  <si>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</si>
  <si>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</si>
  <si>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</si>
  <si>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</si>
  <si>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</si>
  <si>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</si>
  <si>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</si>
  <si>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</si>
  <si>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</si>
  <si>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</si>
  <si>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</si>
  <si>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</si>
  <si>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</si>
  <si>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</si>
  <si>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</si>
  <si>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</si>
  <si>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</si>
  <si>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</si>
  <si>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</si>
  <si>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</si>
  <si>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</si>
  <si>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</si>
  <si>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</si>
  <si>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</si>
  <si>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</si>
  <si>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</si>
  <si>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</si>
  <si>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</si>
  <si>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</si>
  <si>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</si>
  <si>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</si>
  <si>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</si>
  <si>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</si>
  <si>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</si>
  <si>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</si>
  <si>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</si>
  <si>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</si>
  <si>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</si>
  <si>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</si>
  <si>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</si>
  <si>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</si>
  <si>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</si>
  <si>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</si>
  <si>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</si>
  <si>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</si>
  <si>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</si>
  <si>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</si>
  <si>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</si>
  <si>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</si>
  <si>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</si>
  <si>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</si>
  <si>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</si>
  <si>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</si>
  <si>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</si>
  <si>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</si>
  <si>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</si>
  <si>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</si>
  <si>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</si>
  <si>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</si>
  <si>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</si>
  <si>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</si>
  <si>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</si>
  <si>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</si>
  <si>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</si>
  <si>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</si>
  <si>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</si>
  <si>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</si>
  <si>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</si>
  <si>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</si>
  <si>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</si>
  <si>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</si>
  <si>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</si>
  <si>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</si>
  <si>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</si>
  <si>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</si>
  <si>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</si>
  <si>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</si>
  <si>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</si>
  <si>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</si>
  <si>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</si>
  <si>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</si>
  <si>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</si>
  <si>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</si>
  <si>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</si>
  <si>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</si>
  <si>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</si>
  <si>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</si>
  <si>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</si>
  <si>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</si>
  <si>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</si>
  <si>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</si>
  <si>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</si>
  <si>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</si>
  <si>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</si>
  <si>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</si>
  <si>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</si>
  <si>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</si>
  <si>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</si>
  <si>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</si>
  <si>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</si>
  <si>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</si>
  <si>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</si>
  <si>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</si>
  <si>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</si>
  <si>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</si>
  <si>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</si>
  <si>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</si>
  <si>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</si>
  <si>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</si>
  <si>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</si>
  <si>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</si>
  <si>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</si>
  <si>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</si>
  <si>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</si>
  <si>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</si>
  <si>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</si>
  <si>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</si>
  <si>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</si>
  <si>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</si>
  <si>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</si>
  <si>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</si>
  <si>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</si>
  <si>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</si>
  <si>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</si>
  <si>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</si>
  <si>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</si>
  <si>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</si>
  <si>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</si>
  <si>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</si>
  <si>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</si>
  <si>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</si>
  <si>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</si>
  <si>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</si>
  <si>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</si>
  <si>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</si>
  <si>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</si>
  <si>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</si>
  <si>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</si>
  <si>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</si>
  <si>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</si>
  <si>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</si>
  <si>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</si>
  <si>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</si>
  <si>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</si>
  <si>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</si>
  <si>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</si>
  <si>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</si>
  <si>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</si>
  <si>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</si>
  <si>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</si>
  <si>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</si>
  <si>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</si>
  <si>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</si>
  <si>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</si>
  <si>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</si>
  <si>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</si>
  <si>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</si>
  <si>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</si>
  <si>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</si>
  <si>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</si>
  <si>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</si>
  <si>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</si>
  <si>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</si>
  <si>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</si>
  <si>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</si>
  <si>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</si>
  <si>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</si>
  <si>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</si>
  <si>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</si>
  <si>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</si>
  <si>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</si>
  <si>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</si>
  <si>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</si>
  <si>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</si>
  <si>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</si>
  <si>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</si>
  <si>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</si>
  <si>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</si>
  <si>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</si>
  <si>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</si>
  <si>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</si>
  <si>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</si>
  <si>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</si>
  <si>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</si>
  <si>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</si>
  <si>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</si>
  <si>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</si>
  <si>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</si>
  <si>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</si>
  <si>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</si>
  <si>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</si>
  <si>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</si>
  <si>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</si>
  <si>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</si>
  <si>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</si>
  <si>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</si>
  <si>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</si>
  <si>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</si>
  <si>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</si>
  <si>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</si>
  <si>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</si>
  <si>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</si>
  <si>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</si>
  <si>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</si>
  <si>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</si>
  <si>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</si>
  <si>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</si>
  <si>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</si>
  <si>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</si>
  <si>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</si>
  <si>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</si>
  <si>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</si>
  <si>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</si>
  <si>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</si>
  <si>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</si>
  <si>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</si>
  <si>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</si>
  <si>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</si>
  <si>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</si>
  <si>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</si>
  <si>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</si>
  <si>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</si>
  <si>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</si>
  <si>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</si>
  <si>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</si>
  <si>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</si>
  <si>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</si>
  <si>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</si>
  <si>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</si>
  <si>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</si>
  <si>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</si>
  <si>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</si>
  <si>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</si>
  <si>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</si>
  <si>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</si>
  <si>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</si>
  <si>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</si>
  <si>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</si>
  <si>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</si>
  <si>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</si>
  <si>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</si>
  <si>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</si>
  <si>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</si>
  <si>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</si>
  <si>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</si>
  <si>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</si>
  <si>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</si>
  <si>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</si>
  <si>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</si>
  <si>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</si>
  <si>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</si>
  <si>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</si>
  <si>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</si>
  <si>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</si>
  <si>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</si>
  <si>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</si>
  <si>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</si>
  <si>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</si>
  <si>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</si>
  <si>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</si>
  <si>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</si>
  <si>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</si>
  <si>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</si>
  <si>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</si>
  <si>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</si>
  <si>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</si>
  <si>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</si>
  <si>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</si>
  <si>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</si>
  <si>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</si>
  <si>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</si>
  <si>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</si>
  <si>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</si>
  <si>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</si>
  <si>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</si>
  <si>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</si>
  <si>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</si>
  <si>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</si>
  <si>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</si>
  <si>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</si>
  <si>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</si>
  <si>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</si>
  <si>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</si>
  <si>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</si>
  <si>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</si>
  <si>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</si>
  <si>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</si>
  <si>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</si>
  <si>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</si>
  <si>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</si>
  <si>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</si>
  <si>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</si>
  <si>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</si>
  <si>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</si>
  <si>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</si>
  <si>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</si>
  <si>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</si>
  <si>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</si>
  <si>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</si>
  <si>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</si>
  <si>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</si>
  <si>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</si>
  <si>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</si>
  <si>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</si>
  <si>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</si>
  <si>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</si>
  <si>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</si>
  <si>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</si>
  <si>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</si>
  <si>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</si>
  <si>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</si>
  <si>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</si>
  <si>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</si>
  <si>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</si>
  <si>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</si>
  <si>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</si>
  <si>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</si>
  <si>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</si>
  <si>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</si>
  <si>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</si>
  <si>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</si>
  <si>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</si>
  <si>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</si>
  <si>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</si>
  <si>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</si>
  <si>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</si>
  <si>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</si>
  <si>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</si>
  <si>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</si>
  <si>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</si>
  <si>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</si>
  <si>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</si>
  <si>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</si>
  <si>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</si>
  <si>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</si>
  <si>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</si>
  <si>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</si>
  <si>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</si>
  <si>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</si>
  <si>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</si>
  <si>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</si>
  <si>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</si>
  <si>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</si>
  <si>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</si>
  <si>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</si>
  <si>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</si>
  <si>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</si>
  <si>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</si>
  <si>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</si>
  <si>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</si>
  <si>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</si>
  <si>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</si>
  <si>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</si>
  <si>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</si>
  <si>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</si>
  <si>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</si>
  <si>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</si>
  <si>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</si>
  <si>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</si>
  <si>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</si>
  <si>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</si>
  <si>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</si>
  <si>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</si>
  <si>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</si>
  <si>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</si>
  <si>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</si>
  <si>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</si>
  <si>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</si>
  <si>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</si>
  <si>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</si>
  <si>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</si>
  <si>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</si>
  <si>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</si>
  <si>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</si>
  <si>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</si>
  <si>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</si>
  <si>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</si>
  <si>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</si>
  <si>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</si>
  <si>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</si>
  <si>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</si>
  <si>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</si>
  <si>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</si>
  <si>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</si>
  <si>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</si>
  <si>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</si>
  <si>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</si>
  <si>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</si>
  <si>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</si>
  <si>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</si>
  <si>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</si>
  <si>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</si>
  <si>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</si>
  <si>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</si>
  <si>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</si>
  <si>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</si>
  <si>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</si>
  <si>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</si>
  <si>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</si>
  <si>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</si>
  <si>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</si>
  <si>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</si>
  <si>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</si>
  <si>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</si>
  <si>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</si>
  <si>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</si>
  <si>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</si>
  <si>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</si>
  <si>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</si>
  <si>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</si>
  <si>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</si>
  <si>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</si>
  <si>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</si>
  <si>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</si>
  <si>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</si>
  <si>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</si>
  <si>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</si>
  <si>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</si>
  <si>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</si>
  <si>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</si>
  <si>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</si>
  <si>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</si>
  <si>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</si>
  <si>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</si>
  <si>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</si>
  <si>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</si>
  <si>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</si>
  <si>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</si>
  <si>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</si>
  <si>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</si>
  <si>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</si>
  <si>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</si>
  <si>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</si>
  <si>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</si>
  <si>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</si>
  <si>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</si>
  <si>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</si>
  <si>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</si>
  <si>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</si>
  <si>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</si>
  <si>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</si>
  <si>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</si>
  <si>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</si>
  <si>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</si>
  <si>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</si>
  <si>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</si>
  <si>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</si>
  <si>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</si>
  <si>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</si>
  <si>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</si>
  <si>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</si>
  <si>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</si>
  <si>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</si>
  <si>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</si>
  <si>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</si>
  <si>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</si>
  <si>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</si>
  <si>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</si>
  <si>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</si>
  <si>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</si>
  <si>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</si>
  <si>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</si>
  <si>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</si>
  <si>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</si>
  <si>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</si>
  <si>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</si>
  <si>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</si>
  <si>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</si>
  <si>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</si>
  <si>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</si>
  <si>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</si>
  <si>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</si>
  <si>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</si>
  <si>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</si>
  <si>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</si>
  <si>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</si>
  <si>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</si>
  <si>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</si>
  <si>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</si>
  <si>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</si>
  <si>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</si>
  <si>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</si>
  <si>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</si>
  <si>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</si>
  <si>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</si>
  <si>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</si>
  <si>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</si>
  <si>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</si>
  <si>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</si>
  <si>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</si>
  <si>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</si>
  <si>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</si>
  <si>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</si>
  <si>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</si>
  <si>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</si>
  <si>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</si>
  <si>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</si>
  <si>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</si>
  <si>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</si>
  <si>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</si>
  <si>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</si>
  <si>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</si>
  <si>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</si>
  <si>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</si>
  <si>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</si>
  <si>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</si>
  <si>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</si>
  <si>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</si>
  <si>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</si>
  <si>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</si>
  <si>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</si>
  <si>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</si>
  <si>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</si>
  <si>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</si>
  <si>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</si>
  <si>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</si>
  <si>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</si>
  <si>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</si>
  <si>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</si>
  <si>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</si>
  <si>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</si>
  <si>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</si>
  <si>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</si>
  <si>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</si>
  <si>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</si>
  <si>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</si>
  <si>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</si>
  <si>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</si>
  <si>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</si>
  <si>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</si>
  <si>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</si>
  <si>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</si>
  <si>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</si>
  <si>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</si>
  <si>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</si>
  <si>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</si>
  <si>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</si>
  <si>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</si>
  <si>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</si>
  <si>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</si>
  <si>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</si>
  <si>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</si>
  <si>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</si>
  <si>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</si>
  <si>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</si>
  <si>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</si>
  <si>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</si>
  <si>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</si>
  <si>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</si>
  <si>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</si>
  <si>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</si>
  <si>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</si>
  <si>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</si>
  <si>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</si>
  <si>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</si>
  <si>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</si>
  <si>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</si>
  <si>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</si>
  <si>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</si>
  <si>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</si>
  <si>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</si>
  <si>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</si>
  <si>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</si>
  <si>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</si>
  <si>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</si>
  <si>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</si>
  <si>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</si>
  <si>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</si>
  <si>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</si>
  <si>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</si>
  <si>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</si>
  <si>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</si>
  <si>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</si>
  <si>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</si>
  <si>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</si>
  <si>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</si>
  <si>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</si>
  <si>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</si>
  <si>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</si>
  <si>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</si>
  <si>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</si>
  <si>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</si>
  <si>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</si>
  <si>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</si>
  <si>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</si>
  <si>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</si>
  <si>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</si>
  <si>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</si>
  <si>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</si>
  <si>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</si>
  <si>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</si>
  <si>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</si>
  <si>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</si>
  <si>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</si>
  <si>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</si>
  <si>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</si>
  <si>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</si>
  <si>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</si>
  <si>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</si>
  <si>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</si>
  <si>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</si>
  <si>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</si>
  <si>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</si>
  <si>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</si>
  <si>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</si>
  <si>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</si>
  <si>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</si>
  <si>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</si>
  <si>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</si>
  <si>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</si>
  <si>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</si>
  <si>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</si>
  <si>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</si>
  <si>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</si>
  <si>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</si>
  <si>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</si>
  <si>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</si>
  <si>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</si>
  <si>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</si>
  <si>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</si>
  <si>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</si>
  <si>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</si>
  <si>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</si>
  <si>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</si>
  <si>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</si>
  <si>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</si>
  <si>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</si>
  <si>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</si>
  <si>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</si>
  <si>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</si>
  <si>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</si>
  <si>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</si>
  <si>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</si>
  <si>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</si>
  <si>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</si>
  <si>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</si>
  <si>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</si>
  <si>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</si>
  <si>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</si>
  <si>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</si>
  <si>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</si>
  <si>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</si>
  <si>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</si>
  <si>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</si>
  <si>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</si>
  <si>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</si>
  <si>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</si>
  <si>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</si>
  <si>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</si>
  <si>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</si>
  <si>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</si>
  <si>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</si>
  <si>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</si>
  <si>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</si>
  <si>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</si>
  <si>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</si>
  <si>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</si>
  <si>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</si>
  <si>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</si>
  <si>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</si>
  <si>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</si>
  <si>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</si>
  <si>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</si>
  <si>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</si>
  <si>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</si>
  <si>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</si>
  <si>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</si>
  <si>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</si>
  <si>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</si>
  <si>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</si>
  <si>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</si>
  <si>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</si>
  <si>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</si>
  <si>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</si>
  <si>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</si>
  <si>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</si>
  <si>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</si>
  <si>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</si>
  <si>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</si>
  <si>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</si>
  <si>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</si>
  <si>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</si>
  <si>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</si>
  <si>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</si>
  <si>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</si>
  <si>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</si>
  <si>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</si>
  <si>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</si>
  <si>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</si>
  <si>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</si>
  <si>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</si>
  <si>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</si>
  <si>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</si>
  <si>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</si>
  <si>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</si>
  <si>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</si>
  <si>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</si>
  <si>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</si>
  <si>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</si>
  <si>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</si>
  <si>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</si>
  <si>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</si>
  <si>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</si>
  <si>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</si>
  <si>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</si>
  <si>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</si>
  <si>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</si>
  <si>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</si>
  <si>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</si>
  <si>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</si>
  <si>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</si>
  <si>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</si>
  <si>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</si>
  <si>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</si>
  <si>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</si>
  <si>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</si>
  <si>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</si>
  <si>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</si>
  <si>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</si>
  <si>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</si>
  <si>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</si>
  <si>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</si>
  <si>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</si>
  <si>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</si>
  <si>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</si>
  <si>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</si>
  <si>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</si>
  <si>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</si>
  <si>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</si>
  <si>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</si>
  <si>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</si>
  <si>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</si>
  <si>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</si>
  <si>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</si>
  <si>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</si>
  <si>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</si>
  <si>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</si>
  <si>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</si>
  <si>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</si>
  <si>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</si>
  <si>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</si>
  <si>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</si>
  <si>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</si>
  <si>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</si>
  <si>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</si>
  <si>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</si>
  <si>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</si>
  <si>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</si>
  <si>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</si>
  <si>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</si>
  <si>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</si>
  <si>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</si>
  <si>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</si>
  <si>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</si>
  <si>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</si>
  <si>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</si>
  <si>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</si>
  <si>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</si>
  <si>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</si>
  <si>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</si>
  <si>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</si>
  <si>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</si>
  <si>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</si>
  <si>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</si>
  <si>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</si>
  <si>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</si>
  <si>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</si>
  <si>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</si>
  <si>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</si>
  <si>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</si>
  <si>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</si>
  <si>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</si>
  <si>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</si>
  <si>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</si>
  <si>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</si>
  <si>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</si>
  <si>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</si>
  <si>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</si>
  <si>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</si>
  <si>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</si>
  <si>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</si>
  <si>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</si>
  <si>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</si>
  <si>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</si>
  <si>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</si>
  <si>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</si>
  <si>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</si>
  <si>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</si>
  <si>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</si>
  <si>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</si>
  <si>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</si>
  <si>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</si>
  <si>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</si>
  <si>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</si>
  <si>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</si>
  <si>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</si>
  <si>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</si>
  <si>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</si>
  <si>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</si>
  <si>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</si>
  <si>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</si>
  <si>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</si>
  <si>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</si>
  <si>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</si>
  <si>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</si>
  <si>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</si>
  <si>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</si>
  <si>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</si>
  <si>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</si>
  <si>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</si>
  <si>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</si>
  <si>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</si>
  <si>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</si>
  <si>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</si>
  <si>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</si>
  <si>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</si>
  <si>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</si>
  <si>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</si>
  <si>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</si>
  <si>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</si>
  <si>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</si>
  <si>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</si>
  <si>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</si>
  <si>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</si>
  <si>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</si>
  <si>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</si>
  <si>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</si>
  <si>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</si>
  <si>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</si>
  <si>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</si>
  <si>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</si>
  <si>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</si>
  <si>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</si>
  <si>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</si>
  <si>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</si>
  <si>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</si>
  <si>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</si>
  <si>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</si>
  <si>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</si>
  <si>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</si>
  <si>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</si>
  <si>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</si>
  <si>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</si>
  <si>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</si>
  <si>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</si>
  <si>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</si>
  <si>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</si>
  <si>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</si>
  <si>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</si>
  <si>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</si>
  <si>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</si>
  <si>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</si>
  <si>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</si>
  <si>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</si>
  <si>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</si>
  <si>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</si>
  <si>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</si>
  <si>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</si>
  <si>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</si>
  <si>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</si>
  <si>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</si>
  <si>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</si>
  <si>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</si>
  <si>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</si>
  <si>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</si>
  <si>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</si>
  <si>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</si>
  <si>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</si>
  <si>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</si>
  <si>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</si>
  <si>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</si>
  <si>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</si>
  <si>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</si>
  <si>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</si>
  <si>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</si>
  <si>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</si>
  <si>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</si>
  <si>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</si>
  <si>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</si>
  <si>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</si>
  <si>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</si>
  <si>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</si>
  <si>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</si>
  <si>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</si>
  <si>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</si>
  <si>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</si>
  <si>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</si>
  <si>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</si>
  <si>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</si>
  <si>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</si>
  <si>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</si>
  <si>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</si>
  <si>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</si>
  <si>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</si>
  <si>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</si>
  <si>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</si>
  <si>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</si>
  <si>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</si>
  <si>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</si>
  <si>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</si>
  <si>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</si>
  <si>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</si>
  <si>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</si>
  <si>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</si>
  <si>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</si>
  <si>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</si>
  <si>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</si>
  <si>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</si>
  <si>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</si>
  <si>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</si>
  <si>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</si>
  <si>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</si>
  <si>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</si>
  <si>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</si>
  <si>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</si>
  <si>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</si>
  <si>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</si>
  <si>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</si>
  <si>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</si>
  <si>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</si>
  <si>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</si>
  <si>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</si>
  <si>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</si>
  <si>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</si>
  <si>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</si>
  <si>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</si>
  <si>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</si>
  <si>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</si>
  <si>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</si>
  <si>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</si>
  <si>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</si>
  <si>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</si>
  <si>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</si>
  <si>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</si>
  <si>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</si>
  <si>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</si>
  <si>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</si>
  <si>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</si>
  <si>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</si>
  <si>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</si>
  <si>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</si>
  <si>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</si>
  <si>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</si>
  <si>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</si>
  <si>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</si>
  <si>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</si>
  <si>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</si>
  <si>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</si>
  <si>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</si>
  <si>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</si>
  <si>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</si>
  <si>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</si>
  <si>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</si>
  <si>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</si>
  <si>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</si>
  <si>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</si>
  <si>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</si>
  <si>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</si>
  <si>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</si>
  <si>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</si>
  <si>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</si>
  <si>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</si>
  <si>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</si>
  <si>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</si>
  <si>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</si>
  <si>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</si>
  <si>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</si>
  <si>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</si>
  <si>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</si>
  <si>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</si>
  <si>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</si>
  <si>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</si>
  <si>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</si>
  <si>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</si>
  <si>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</si>
  <si>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</si>
  <si>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</si>
  <si>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</si>
  <si>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</si>
  <si>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</si>
  <si>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</si>
  <si>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</si>
  <si>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</si>
  <si>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</si>
  <si>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</si>
  <si>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</si>
  <si>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</si>
  <si>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</si>
  <si>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</si>
  <si>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</si>
  <si>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</si>
  <si>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</si>
  <si>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</si>
  <si>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</si>
  <si>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</si>
  <si>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</si>
  <si>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</si>
  <si>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</si>
  <si>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</si>
  <si>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</si>
  <si>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</si>
  <si>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</si>
  <si>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</si>
  <si>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</si>
  <si>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</si>
  <si>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</si>
  <si>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</si>
  <si>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</si>
  <si>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</si>
  <si>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</si>
  <si>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</si>
  <si>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</si>
  <si>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</si>
  <si>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</si>
  <si>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</si>
  <si>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</si>
  <si>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</si>
  <si>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</si>
  <si>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</si>
  <si>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</si>
  <si>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</si>
  <si>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</si>
  <si>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</si>
  <si>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</si>
  <si>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</si>
  <si>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</si>
  <si>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</si>
  <si>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</si>
  <si>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</si>
  <si>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</si>
  <si>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</si>
  <si>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</si>
  <si>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</si>
  <si>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</si>
  <si>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</si>
  <si>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</si>
  <si>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</si>
  <si>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</si>
  <si>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</si>
  <si>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</si>
  <si>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</si>
  <si>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</si>
  <si>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</si>
  <si>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</si>
  <si>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</si>
  <si>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</si>
  <si>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</si>
  <si>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</si>
  <si>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</si>
  <si>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</si>
  <si>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</si>
  <si>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</si>
  <si>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</si>
  <si>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</si>
  <si>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</si>
  <si>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</si>
  <si>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</si>
  <si>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</si>
  <si>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</si>
  <si>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</si>
  <si>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</si>
  <si>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</si>
  <si>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</si>
  <si>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</si>
  <si>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</si>
  <si>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</si>
  <si>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</si>
  <si>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</si>
  <si>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</si>
  <si>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</si>
  <si>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</si>
  <si>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</si>
  <si>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</si>
  <si>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</si>
  <si>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</si>
  <si>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</si>
  <si>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</si>
  <si>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</si>
  <si>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</si>
  <si>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</si>
  <si>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</si>
  <si>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</si>
  <si>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</si>
  <si>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</si>
  <si>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</si>
  <si>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</si>
  <si>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</si>
  <si>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</si>
  <si>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</si>
  <si>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</si>
  <si>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</si>
  <si>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</si>
  <si>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</si>
  <si>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</si>
  <si>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</si>
  <si>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</si>
  <si>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</si>
  <si>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</si>
  <si>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</si>
  <si>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</si>
  <si>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</si>
  <si>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</si>
  <si>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</si>
  <si>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</si>
  <si>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</si>
  <si>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</si>
  <si>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</si>
  <si>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</si>
  <si>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</si>
  <si>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</si>
  <si>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</si>
  <si>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</si>
  <si>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</si>
  <si>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</si>
  <si>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</si>
  <si>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</si>
  <si>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</si>
  <si>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</si>
  <si>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</si>
  <si>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</si>
  <si>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</si>
  <si>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</si>
  <si>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</si>
  <si>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</si>
  <si>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</si>
  <si>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</si>
  <si>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</si>
  <si>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</si>
  <si>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</si>
  <si>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</si>
  <si>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</si>
  <si>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</si>
  <si>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</si>
  <si>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</si>
  <si>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</si>
  <si>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</si>
  <si>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</si>
  <si>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</si>
  <si>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</si>
  <si>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</si>
  <si>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</si>
  <si>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</si>
  <si>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</si>
  <si>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</si>
  <si>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</si>
  <si>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</si>
  <si>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</si>
  <si>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</si>
  <si>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</si>
  <si>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</si>
  <si>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</si>
  <si>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</si>
  <si>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</si>
  <si>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</si>
  <si>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</si>
  <si>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</si>
  <si>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</si>
  <si>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</si>
  <si>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</si>
  <si>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</si>
  <si>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</si>
  <si>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</si>
  <si>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</si>
  <si>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</si>
  <si>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</si>
  <si>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</si>
  <si>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</si>
  <si>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</si>
  <si>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</si>
  <si>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</si>
  <si>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</si>
  <si>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</si>
  <si>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</si>
  <si>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</si>
  <si>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</si>
  <si>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</si>
  <si>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</si>
  <si>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</si>
  <si>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</si>
  <si>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</si>
  <si>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</si>
  <si>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</si>
  <si>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</si>
  <si>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</si>
  <si>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</si>
  <si>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</si>
  <si>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</si>
  <si>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</si>
  <si>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</si>
  <si>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</si>
  <si>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</si>
  <si>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</si>
  <si>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</si>
  <si>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</si>
  <si>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</si>
  <si>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</si>
  <si>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</si>
  <si>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</si>
  <si>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</si>
  <si>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</si>
  <si>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</si>
  <si>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</si>
  <si>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</si>
  <si>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</si>
  <si>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</si>
  <si>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</si>
  <si>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</si>
  <si>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</si>
  <si>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</si>
  <si>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</si>
  <si>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</si>
  <si>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</si>
  <si>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</si>
  <si>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</si>
  <si>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</si>
  <si>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</si>
  <si>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</si>
  <si>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</si>
  <si>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</si>
  <si>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</si>
  <si>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</si>
  <si>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</si>
  <si>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</si>
  <si>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</si>
  <si>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</si>
  <si>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</si>
  <si>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</si>
  <si>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</si>
  <si>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</si>
  <si>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</si>
  <si>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</si>
  <si>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</si>
  <si>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</si>
  <si>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</si>
  <si>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</si>
  <si>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</si>
  <si>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</si>
  <si>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</si>
  <si>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</si>
  <si>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</si>
  <si>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</si>
  <si>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</si>
  <si>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</si>
  <si>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</si>
  <si>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</si>
  <si>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</si>
  <si>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</si>
  <si>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</si>
  <si>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</si>
  <si>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</si>
  <si>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</si>
  <si>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</si>
  <si>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</si>
  <si>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</si>
  <si>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</si>
  <si>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</si>
  <si>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</si>
  <si>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</si>
  <si>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</si>
  <si>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</si>
  <si>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</si>
  <si>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</si>
  <si>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</si>
  <si>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</si>
  <si>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</si>
  <si>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</si>
  <si>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</si>
  <si>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</si>
  <si>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</si>
  <si>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</si>
  <si>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</si>
  <si>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</si>
  <si>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</si>
  <si>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</si>
  <si>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</si>
  <si>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</si>
  <si>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</si>
  <si>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</si>
  <si>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</si>
  <si>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</si>
  <si>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</si>
  <si>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</si>
  <si>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</si>
  <si>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</si>
  <si>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</si>
  <si>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</si>
  <si>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</si>
  <si>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</si>
  <si>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</si>
  <si>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</si>
  <si>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</si>
  <si>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</si>
  <si>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</si>
  <si>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</si>
  <si>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</si>
  <si>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</si>
  <si>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</si>
  <si>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</si>
  <si>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</si>
  <si>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</si>
  <si>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</si>
  <si>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</si>
  <si>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</si>
  <si>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</si>
  <si>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</si>
  <si>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</si>
  <si>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</si>
  <si>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</si>
  <si>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</si>
  <si>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</si>
  <si>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</si>
  <si>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</si>
  <si>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</si>
  <si>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</si>
  <si>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</si>
  <si>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</si>
  <si>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</si>
  <si>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</si>
  <si>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</si>
  <si>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</si>
  <si>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</si>
  <si>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</si>
  <si>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</si>
  <si>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</si>
  <si>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</si>
  <si>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</si>
  <si>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</si>
  <si>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</si>
  <si>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</si>
  <si>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</si>
  <si>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</si>
  <si>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</si>
  <si>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</si>
  <si>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</si>
  <si>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</si>
  <si>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</si>
  <si>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</si>
  <si>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</si>
  <si>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</si>
  <si>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</si>
  <si>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</si>
  <si>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</si>
  <si>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</si>
  <si>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</si>
  <si>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</si>
  <si>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</si>
  <si>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</si>
  <si>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</si>
  <si>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</si>
  <si>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</si>
  <si>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</si>
  <si>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</si>
  <si>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</si>
  <si>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</si>
  <si>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</si>
  <si>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</si>
  <si>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</si>
  <si>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</si>
  <si>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</si>
  <si>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</si>
  <si>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</si>
  <si>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</si>
  <si>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</si>
  <si>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</si>
  <si>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</si>
  <si>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</si>
  <si>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</si>
  <si>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</si>
  <si>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</si>
  <si>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</si>
  <si>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</si>
  <si>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</si>
  <si>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</si>
  <si>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</si>
  <si>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</si>
  <si>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</si>
  <si>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</si>
  <si>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</si>
  <si>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</si>
  <si>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</si>
  <si>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</si>
  <si>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</si>
  <si>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</si>
  <si>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</si>
  <si>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</si>
  <si>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</si>
  <si>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</si>
  <si>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</si>
  <si>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</si>
  <si>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</si>
  <si>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</si>
  <si>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</si>
  <si>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</si>
  <si>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</si>
  <si>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</si>
  <si>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</si>
  <si>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</si>
  <si>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</si>
  <si>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</si>
  <si>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</si>
  <si>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</si>
  <si>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</si>
  <si>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</si>
  <si>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</si>
  <si>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</si>
  <si>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</si>
  <si>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</si>
  <si>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</si>
  <si>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</si>
  <si>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</si>
  <si>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</si>
  <si>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</si>
  <si>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</si>
  <si>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</si>
  <si>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</si>
  <si>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</si>
  <si>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</si>
  <si>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</si>
  <si>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</si>
  <si>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</si>
  <si>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</si>
  <si>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</si>
  <si>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</si>
  <si>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</si>
  <si>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</si>
  <si>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</si>
  <si>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</si>
  <si>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</si>
  <si>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</si>
  <si>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</si>
  <si>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</si>
  <si>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</si>
  <si>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</si>
  <si>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</si>
  <si>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</si>
  <si>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</si>
  <si>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</si>
  <si>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</si>
  <si>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</si>
  <si>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</si>
  <si>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</si>
  <si>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</si>
  <si>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</si>
  <si>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</si>
  <si>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</si>
  <si>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</si>
  <si>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</si>
  <si>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</si>
  <si>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</si>
  <si>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</si>
  <si>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</si>
  <si>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</si>
  <si>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</si>
  <si>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</si>
  <si>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</si>
  <si>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</si>
  <si>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</si>
  <si>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</si>
  <si>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</si>
  <si>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</si>
  <si>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</si>
  <si>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</si>
  <si>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</si>
  <si>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</si>
  <si>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</si>
  <si>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</si>
  <si>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</si>
  <si>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</si>
  <si>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</si>
  <si>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</si>
  <si>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</si>
  <si>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</si>
  <si>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</si>
  <si>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</si>
  <si>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</si>
  <si>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</si>
  <si>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</si>
  <si>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</si>
  <si>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</si>
  <si>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</si>
  <si>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</si>
  <si>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</si>
  <si>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</si>
  <si>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</si>
  <si>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</si>
  <si>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</si>
  <si>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</si>
  <si>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</si>
  <si>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</si>
  <si>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</si>
  <si>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</si>
  <si>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</si>
  <si>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</si>
  <si>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</si>
  <si>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</si>
  <si>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</si>
  <si>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</si>
  <si>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</si>
  <si>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</si>
  <si>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</si>
  <si>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</si>
  <si>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</si>
  <si>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</si>
  <si>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</si>
  <si>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</si>
  <si>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</si>
  <si>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</si>
  <si>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</si>
  <si>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</si>
  <si>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</si>
  <si>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</si>
  <si>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</si>
  <si>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</si>
  <si>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</si>
  <si>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</si>
  <si>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</si>
  <si>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</si>
  <si>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</si>
  <si>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</si>
  <si>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</si>
  <si>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</si>
  <si>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</si>
  <si>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</si>
  <si>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</si>
  <si>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</si>
  <si>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</si>
  <si>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</si>
  <si>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</si>
  <si>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</si>
  <si>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</si>
  <si>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</si>
  <si>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</si>
  <si>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</si>
  <si>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</si>
  <si>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</si>
  <si>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</si>
  <si>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</si>
  <si>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</si>
  <si>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</si>
  <si>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</si>
  <si>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</si>
  <si>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</si>
  <si>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</si>
  <si>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</si>
  <si>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</si>
  <si>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</si>
  <si>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</si>
  <si>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</si>
  <si>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</si>
  <si>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</si>
  <si>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</si>
  <si>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</si>
  <si>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</si>
  <si>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</si>
  <si>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</si>
  <si>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</si>
  <si>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</si>
  <si>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</si>
  <si>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</si>
  <si>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</si>
  <si>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</si>
  <si>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</si>
  <si>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</si>
  <si>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</si>
  <si>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</si>
  <si>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</si>
  <si>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</si>
  <si>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</si>
  <si>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</si>
  <si>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</si>
  <si>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</si>
  <si>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</si>
  <si>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</si>
  <si>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</si>
  <si>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</si>
  <si>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</si>
  <si>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</si>
  <si>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</si>
  <si>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</si>
  <si>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</si>
  <si>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</si>
  <si>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</si>
  <si>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</si>
  <si>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</si>
  <si>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</si>
  <si>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</si>
  <si>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</si>
  <si>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</si>
  <si>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</si>
  <si>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</si>
  <si>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</si>
  <si>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</si>
  <si>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</si>
  <si>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</si>
  <si>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</si>
  <si>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</si>
  <si>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</si>
  <si>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</si>
  <si>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</si>
  <si>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</si>
  <si>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</si>
  <si>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</si>
  <si>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</si>
  <si>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</si>
  <si>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</si>
  <si>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</si>
  <si>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</si>
  <si>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</si>
  <si>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</si>
  <si>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</si>
  <si>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</si>
  <si>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</si>
  <si>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</si>
  <si>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</si>
  <si>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</si>
  <si>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</si>
  <si>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</si>
  <si>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</si>
  <si>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</si>
  <si>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</si>
  <si>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</si>
  <si>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</si>
  <si>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</si>
  <si>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</si>
  <si>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</si>
  <si>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</si>
  <si>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</si>
  <si>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</si>
  <si>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</si>
  <si>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</si>
  <si>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</si>
  <si>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</si>
  <si>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</si>
  <si>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</si>
  <si>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</si>
  <si>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</si>
  <si>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</si>
  <si>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</si>
  <si>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</si>
  <si>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</si>
  <si>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</si>
  <si>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</si>
  <si>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</si>
  <si>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</si>
  <si>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</si>
  <si>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</si>
  <si>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</si>
  <si>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</si>
  <si>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</si>
  <si>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</si>
  <si>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</si>
  <si>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</si>
  <si>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</si>
  <si>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</si>
  <si>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</si>
  <si>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</si>
  <si>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</si>
  <si>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</si>
  <si>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</si>
  <si>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</si>
  <si>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</si>
  <si>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</si>
  <si>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</si>
  <si>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</si>
  <si>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</si>
  <si>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</si>
  <si>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</si>
  <si>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</si>
  <si>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</si>
  <si>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</si>
  <si>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</si>
  <si>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</si>
  <si>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</si>
  <si>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</si>
  <si>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</si>
  <si>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</si>
  <si>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</si>
  <si>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</si>
  <si>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</si>
  <si>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</si>
  <si>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</si>
  <si>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</si>
  <si>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</si>
  <si>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</si>
  <si>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</si>
  <si>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</si>
  <si>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</si>
  <si>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</si>
  <si>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</si>
  <si>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</si>
  <si>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</si>
  <si>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</si>
  <si>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</si>
  <si>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</si>
  <si>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</si>
  <si>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</si>
  <si>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</si>
  <si>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</si>
  <si>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</si>
  <si>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</si>
  <si>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</si>
  <si>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</si>
  <si>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</si>
  <si>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</si>
  <si>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</si>
  <si>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</si>
  <si>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</si>
  <si>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</si>
  <si>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</si>
  <si>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</si>
  <si>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</si>
  <si>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</si>
  <si>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</si>
  <si>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</si>
  <si>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</si>
  <si>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</si>
  <si>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</si>
  <si>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</si>
  <si>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</si>
  <si>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</si>
  <si>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</si>
  <si>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</si>
  <si>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</si>
  <si>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</si>
  <si>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</si>
  <si>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</si>
  <si>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</si>
  <si>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</si>
  <si>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</si>
  <si>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</si>
  <si>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</si>
  <si>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</si>
  <si>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</si>
  <si>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</si>
  <si>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</si>
  <si>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</si>
  <si>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</si>
  <si>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</si>
  <si>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</si>
  <si>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</si>
  <si>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</si>
  <si>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</si>
  <si>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</si>
  <si>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</si>
  <si>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</si>
  <si>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</si>
  <si>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</si>
  <si>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</si>
  <si>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</si>
  <si>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</si>
  <si>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</si>
  <si>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</si>
  <si>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</si>
  <si>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</si>
  <si>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</si>
  <si>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</si>
  <si>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</si>
  <si>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</si>
  <si>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</si>
  <si>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</si>
  <si>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</si>
  <si>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</si>
  <si>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</si>
  <si>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</si>
  <si>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</si>
  <si>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</si>
  <si>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</si>
  <si>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</si>
  <si>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</si>
  <si>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</si>
  <si>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</si>
  <si>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</si>
  <si>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</si>
  <si>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</si>
  <si>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</si>
  <si>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</si>
  <si>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</si>
  <si>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</si>
  <si>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</si>
  <si>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</si>
  <si>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</si>
  <si>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</si>
  <si>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</si>
  <si>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</si>
  <si>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</si>
  <si>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</si>
  <si>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</si>
  <si>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</si>
  <si>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</si>
  <si>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</si>
  <si>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</si>
  <si>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</si>
  <si>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</si>
  <si>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</si>
  <si>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</si>
  <si>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</si>
  <si>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</si>
  <si>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</si>
  <si>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</si>
  <si>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</si>
  <si>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</si>
  <si>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</si>
  <si>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</si>
  <si>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</si>
  <si>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</si>
  <si>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</si>
  <si>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</si>
  <si>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</si>
  <si>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</si>
  <si>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</si>
  <si>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</si>
  <si>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</si>
  <si>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</si>
  <si>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</si>
  <si>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</si>
  <si>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</si>
  <si>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</si>
  <si>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</si>
  <si>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</si>
  <si>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</si>
  <si>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</si>
  <si>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</si>
  <si>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</si>
  <si>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</si>
  <si>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</si>
  <si>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</si>
  <si>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</si>
  <si>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</si>
  <si>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</si>
  <si>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</si>
  <si>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</si>
  <si>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</si>
  <si>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</si>
  <si>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</si>
  <si>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</si>
  <si>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</si>
  <si>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</si>
  <si>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</si>
  <si>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</si>
  <si>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</si>
  <si>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</si>
  <si>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</si>
  <si>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</si>
  <si>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</si>
  <si>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</si>
  <si>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</si>
  <si>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</si>
  <si>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</si>
  <si>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</si>
  <si>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</si>
  <si>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</si>
  <si>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</si>
  <si>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</si>
  <si>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</si>
  <si>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</si>
  <si>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</si>
  <si>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</si>
  <si>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</si>
  <si>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</si>
  <si>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</si>
  <si>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</si>
  <si>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</si>
  <si>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</si>
  <si>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</si>
  <si>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</si>
  <si>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</si>
  <si>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</si>
  <si>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</si>
  <si>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</si>
  <si>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</si>
  <si>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</si>
  <si>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</si>
  <si>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</si>
  <si>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</si>
  <si>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</si>
  <si>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</si>
  <si>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</si>
  <si>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</si>
  <si>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</si>
  <si>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</si>
  <si>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</si>
  <si>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</si>
  <si>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</si>
  <si>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</si>
  <si>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</si>
  <si>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</si>
  <si>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</si>
  <si>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</si>
  <si>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</si>
  <si>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</si>
  <si>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</si>
  <si>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</si>
  <si>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</si>
  <si>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</si>
  <si>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</si>
  <si>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</si>
  <si>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</si>
  <si>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</si>
  <si>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</si>
  <si>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</si>
  <si>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</si>
  <si>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</si>
  <si>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</si>
  <si>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</si>
  <si>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</si>
  <si>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</si>
  <si>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</si>
  <si>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</si>
  <si>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</si>
  <si>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</si>
  <si>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</si>
  <si>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</si>
  <si>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</si>
  <si>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</si>
  <si>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</si>
  <si>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</si>
  <si>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</si>
  <si>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</si>
  <si>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</si>
  <si>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</si>
  <si>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</si>
  <si>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</si>
  <si>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</si>
  <si>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</si>
  <si>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</si>
  <si>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</si>
  <si>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</si>
  <si>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</si>
  <si>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</si>
  <si>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</si>
  <si>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</si>
  <si>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</si>
  <si>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</si>
  <si>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</si>
  <si>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</si>
  <si>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</si>
  <si>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</si>
  <si>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</si>
  <si>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</si>
  <si>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</si>
  <si>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</si>
  <si>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</si>
  <si>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</si>
  <si>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</si>
  <si>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</si>
  <si>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</si>
  <si>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</si>
  <si>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</si>
  <si>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</si>
  <si>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</si>
  <si>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</si>
  <si>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</si>
  <si>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</si>
  <si>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</si>
  <si>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</si>
  <si>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</si>
  <si>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</si>
  <si>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</si>
  <si>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</si>
  <si>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</si>
  <si>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</si>
  <si>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</si>
  <si>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</si>
  <si>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</si>
  <si>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</si>
  <si>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</si>
  <si>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</si>
  <si>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</si>
  <si>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</si>
  <si>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</si>
  <si>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</si>
  <si>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</si>
  <si>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</si>
  <si>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</si>
  <si>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</si>
  <si>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</si>
  <si>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</si>
  <si>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</si>
  <si>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</si>
  <si>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</si>
  <si>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</si>
  <si>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</si>
  <si>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</si>
  <si>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</si>
  <si>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</si>
  <si>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</si>
  <si>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</si>
  <si>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</si>
  <si>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</si>
  <si>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</si>
  <si>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</si>
  <si>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</si>
  <si>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</si>
  <si>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</si>
  <si>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</si>
  <si>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</si>
  <si>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</si>
  <si>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</si>
  <si>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</si>
  <si>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</si>
  <si>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</si>
  <si>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</si>
  <si>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</si>
  <si>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</si>
  <si>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</si>
  <si>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</si>
  <si>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</si>
  <si>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</si>
  <si>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</si>
  <si>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</si>
  <si>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</si>
  <si>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</si>
  <si>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</si>
  <si>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</si>
  <si>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</si>
  <si>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</si>
  <si>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</si>
  <si>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</si>
  <si>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</si>
  <si>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</si>
  <si>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</si>
  <si>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</si>
  <si>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</si>
  <si>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</si>
  <si>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</si>
  <si>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</si>
  <si>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</si>
  <si>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</si>
  <si>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</si>
  <si>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</si>
  <si>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</si>
  <si>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</si>
  <si>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</si>
  <si>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</si>
  <si>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</si>
  <si>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</si>
  <si>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</si>
  <si>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</si>
  <si>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</si>
  <si>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</si>
  <si>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</si>
  <si>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</si>
  <si>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</si>
  <si>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</si>
  <si>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</si>
  <si>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</si>
  <si>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</si>
  <si>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</si>
  <si>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</si>
  <si>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</si>
  <si>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</si>
  <si>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</si>
  <si>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</si>
  <si>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</si>
  <si>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</si>
  <si>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</si>
  <si>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</si>
  <si>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</si>
  <si>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</si>
  <si>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</si>
  <si>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</si>
  <si>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</si>
  <si>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</si>
  <si>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</si>
  <si>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</si>
  <si>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</si>
  <si>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</si>
  <si>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</si>
  <si>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</si>
  <si>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</si>
  <si>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</si>
  <si>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</si>
  <si>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</si>
  <si>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</si>
  <si>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</si>
  <si>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</si>
  <si>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</si>
  <si>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</si>
  <si>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</si>
  <si>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</si>
  <si>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</si>
  <si>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</si>
  <si>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</si>
  <si>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</si>
  <si>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</si>
  <si>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</si>
  <si>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</si>
  <si>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</si>
  <si>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</si>
  <si>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</si>
  <si>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</si>
  <si>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</si>
  <si>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</si>
  <si>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</si>
  <si>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</si>
  <si>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</si>
  <si>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</si>
  <si>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</si>
  <si>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</si>
  <si>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</si>
  <si>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</si>
  <si>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</si>
  <si>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</si>
  <si>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</si>
  <si>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</si>
  <si>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</si>
  <si>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</si>
  <si>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</si>
  <si>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</si>
  <si>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</si>
  <si>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</si>
  <si>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</si>
  <si>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</si>
  <si>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</si>
  <si>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</si>
  <si>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</si>
  <si>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</si>
  <si>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</si>
  <si>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</si>
  <si>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</si>
  <si>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</si>
  <si>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</si>
  <si>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</si>
  <si>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</si>
  <si>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</si>
  <si>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</si>
  <si>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</si>
  <si>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</si>
  <si>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</si>
  <si>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</si>
  <si>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</si>
  <si>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</si>
  <si>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</si>
  <si>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</si>
  <si>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</si>
  <si>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</si>
  <si>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</si>
  <si>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</si>
  <si>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</si>
  <si>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</si>
  <si>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</si>
  <si>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</si>
  <si>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</si>
  <si>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</si>
  <si>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</si>
  <si>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</si>
  <si>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</si>
  <si>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</si>
  <si>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</si>
  <si>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</si>
  <si>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</si>
  <si>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</si>
  <si>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</si>
  <si>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</si>
  <si>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</si>
  <si>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</si>
  <si>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</si>
  <si>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</si>
  <si>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</si>
  <si>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</si>
  <si>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</si>
  <si>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</si>
  <si>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</si>
  <si>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</si>
  <si>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</si>
  <si>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</si>
  <si>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</si>
  <si>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</si>
  <si>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</si>
  <si>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</si>
  <si>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</si>
  <si>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</si>
  <si>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</si>
  <si>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</si>
  <si>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</si>
  <si>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</si>
  <si>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</si>
  <si>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</si>
  <si>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</si>
  <si>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</si>
  <si>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</si>
  <si>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</si>
  <si>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</si>
  <si>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</si>
  <si>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</si>
  <si>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</si>
  <si>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</si>
  <si>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</si>
  <si>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</si>
  <si>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</si>
  <si>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</si>
  <si>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</si>
  <si>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</si>
  <si>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</si>
  <si>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</si>
  <si>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</si>
  <si>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</si>
  <si>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</si>
  <si>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</si>
  <si>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</si>
  <si>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</si>
  <si>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</si>
  <si>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</si>
  <si>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</si>
  <si>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</si>
  <si>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</si>
  <si>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</si>
  <si>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</si>
  <si>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</si>
  <si>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</si>
  <si>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</si>
  <si>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</si>
  <si>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</si>
  <si>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</si>
  <si>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</si>
  <si>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</si>
  <si>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</si>
  <si>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</si>
  <si>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</si>
  <si>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</si>
  <si>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</si>
  <si>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</si>
  <si>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</si>
  <si>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</si>
  <si>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</si>
  <si>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</si>
  <si>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</si>
  <si>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</si>
  <si>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</si>
  <si>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</si>
  <si>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</si>
  <si>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</si>
  <si>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</si>
  <si>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</si>
  <si>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</si>
  <si>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</si>
  <si>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</si>
  <si>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</si>
  <si>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</si>
  <si>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</si>
  <si>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</si>
  <si>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</si>
  <si>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</si>
  <si>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</si>
  <si>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</si>
  <si>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</si>
  <si>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</si>
  <si>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</si>
  <si>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</si>
  <si>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</si>
  <si>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</si>
  <si>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</si>
  <si>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</si>
  <si>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</si>
  <si>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</si>
  <si>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</si>
  <si>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</si>
  <si>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</si>
  <si>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</si>
  <si>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</si>
  <si>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</si>
  <si>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</si>
  <si>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</si>
  <si>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</si>
  <si>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</si>
  <si>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</si>
  <si>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</si>
  <si>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</si>
  <si>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</si>
  <si>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</si>
  <si>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</si>
  <si>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</si>
  <si>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</si>
  <si>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</si>
  <si>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</si>
  <si>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</si>
  <si>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</si>
  <si>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</si>
  <si>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</si>
  <si>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</si>
  <si>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</si>
  <si>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</si>
  <si>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</si>
  <si>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</si>
  <si>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</si>
  <si>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</si>
  <si>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</si>
  <si>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</si>
  <si>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</si>
  <si>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</si>
  <si>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</si>
  <si>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</si>
  <si>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</si>
  <si>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</si>
  <si>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</si>
  <si>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</si>
  <si>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</si>
  <si>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</si>
  <si>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</si>
  <si>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</si>
  <si>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</si>
  <si>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</si>
  <si>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</si>
  <si>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</si>
  <si>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</si>
  <si>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</si>
  <si>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</si>
  <si>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</si>
  <si>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</si>
  <si>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</si>
  <si>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</si>
  <si>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</si>
  <si>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</si>
  <si>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</si>
  <si>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</si>
  <si>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</si>
  <si>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</si>
  <si>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</si>
  <si>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</si>
  <si>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</si>
  <si>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</si>
  <si>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</si>
  <si>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</si>
  <si>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</si>
  <si>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</si>
  <si>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</si>
  <si>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</si>
  <si>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</si>
  <si>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</si>
  <si>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</si>
  <si>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</si>
  <si>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</si>
  <si>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</si>
  <si>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</si>
  <si>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</si>
  <si>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</si>
  <si>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</si>
  <si>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</si>
  <si>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</si>
  <si>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</si>
  <si>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</si>
  <si>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</si>
  <si>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</si>
  <si>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</si>
  <si>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</si>
  <si>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</si>
  <si>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</si>
  <si>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</si>
  <si>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</si>
  <si>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</si>
  <si>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</si>
  <si>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</si>
  <si>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</si>
  <si>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</si>
  <si>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</si>
  <si>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</si>
  <si>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</si>
  <si>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</si>
  <si>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</si>
  <si>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</si>
  <si>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</si>
  <si>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</si>
  <si>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</si>
  <si>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</si>
  <si>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</si>
  <si>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</si>
  <si>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</si>
  <si>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</si>
  <si>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</si>
  <si>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</si>
  <si>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</si>
  <si>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</si>
  <si>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</si>
  <si>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</si>
  <si>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</si>
  <si>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</si>
  <si>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</si>
  <si>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</si>
  <si>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</si>
  <si>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</si>
  <si>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</si>
  <si>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</si>
  <si>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</si>
  <si>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</si>
  <si>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</si>
  <si>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</si>
  <si>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</si>
  <si>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</si>
  <si>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</si>
  <si>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</si>
  <si>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</si>
  <si>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</si>
  <si>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</si>
  <si>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</si>
  <si>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</si>
  <si>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</si>
  <si>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</si>
  <si>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</si>
  <si>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</si>
  <si>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</si>
  <si>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</si>
  <si>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</si>
  <si>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</si>
  <si>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</si>
  <si>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</si>
  <si>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</si>
  <si>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</si>
  <si>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</si>
  <si>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</si>
  <si>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</si>
  <si>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</si>
  <si>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</si>
  <si>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</si>
  <si>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</si>
  <si>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</si>
  <si>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</si>
  <si>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</si>
  <si>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</si>
  <si>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</si>
  <si>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</si>
  <si>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</si>
  <si>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</si>
  <si>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</si>
  <si>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</si>
  <si>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</si>
  <si>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</si>
  <si>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</si>
  <si>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</si>
  <si>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</si>
  <si>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</si>
  <si>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</si>
  <si>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</si>
  <si>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</si>
  <si>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</si>
  <si>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</si>
  <si>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</si>
  <si>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</si>
  <si>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</si>
  <si>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</si>
  <si>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</si>
  <si>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</si>
  <si>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</si>
  <si>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</si>
  <si>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</si>
  <si>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</si>
  <si>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</si>
  <si>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</si>
  <si>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</si>
  <si>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</si>
  <si>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</si>
  <si>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</si>
  <si>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</si>
  <si>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</si>
  <si>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</si>
  <si>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</si>
  <si>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</si>
  <si>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</si>
  <si>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</si>
  <si>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</si>
  <si>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</si>
  <si>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</si>
  <si>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</si>
  <si>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</si>
  <si>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</si>
  <si>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</si>
  <si>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</si>
  <si>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</si>
  <si>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</si>
  <si>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</si>
  <si>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</si>
  <si>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</si>
  <si>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</si>
  <si>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</si>
  <si>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</si>
  <si>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</si>
  <si>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</si>
  <si>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</si>
  <si>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</si>
  <si>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</si>
  <si>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</si>
  <si>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</si>
  <si>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</si>
  <si>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</si>
  <si>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</si>
  <si>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</si>
  <si>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</si>
  <si>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</si>
  <si>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</si>
  <si>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</si>
  <si>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</si>
  <si>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</si>
  <si>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</si>
  <si>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</si>
  <si>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</si>
  <si>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</si>
  <si>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</si>
  <si>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</si>
  <si>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</si>
  <si>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</si>
  <si>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</si>
  <si>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</si>
  <si>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</si>
  <si>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</si>
  <si>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</si>
  <si>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</si>
  <si>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</si>
  <si>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</si>
  <si>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</si>
  <si>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</si>
  <si>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</si>
  <si>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</si>
  <si>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</si>
  <si>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</si>
  <si>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</si>
  <si>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</si>
  <si>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</si>
  <si>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</si>
  <si>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</si>
  <si>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</si>
  <si>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</si>
  <si>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</si>
  <si>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</si>
  <si>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</si>
  <si>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</si>
  <si>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</si>
  <si>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</si>
  <si>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</si>
  <si>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</si>
  <si>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</si>
  <si>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</si>
  <si>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</si>
  <si>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</si>
  <si>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</si>
  <si>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</si>
  <si>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</si>
  <si>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</si>
  <si>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</si>
  <si>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</si>
  <si>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</si>
  <si>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</si>
  <si>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</si>
  <si>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</si>
  <si>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</si>
  <si>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</si>
  <si>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</si>
  <si>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</si>
  <si>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</si>
  <si>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</si>
  <si>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</si>
  <si>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</si>
  <si>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</si>
  <si>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</si>
  <si>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</si>
  <si>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</si>
  <si>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</si>
  <si>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</si>
  <si>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</si>
  <si>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</si>
  <si>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</si>
  <si>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</si>
  <si>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</si>
  <si>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</si>
  <si>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</si>
  <si>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</si>
  <si>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</si>
  <si>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</si>
  <si>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</si>
  <si>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</si>
  <si>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</si>
  <si>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</si>
  <si>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</si>
  <si>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</si>
  <si>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</si>
  <si>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</si>
  <si>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</si>
  <si>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</si>
  <si>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</si>
  <si>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</si>
  <si>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</si>
  <si>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</si>
  <si>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</si>
  <si>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</si>
  <si>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</si>
  <si>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</si>
  <si>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</si>
  <si>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</si>
  <si>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</si>
  <si>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</si>
  <si>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</si>
  <si>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</si>
  <si>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</si>
  <si>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</si>
  <si>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</si>
  <si>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</si>
  <si>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</si>
  <si>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</si>
  <si>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</si>
  <si>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</si>
  <si>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</si>
  <si>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</si>
  <si>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</si>
  <si>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</si>
  <si>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</si>
  <si>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</si>
  <si>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</si>
  <si>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</si>
  <si>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</si>
  <si>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</si>
  <si>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</si>
  <si>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</si>
  <si>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</si>
  <si>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</si>
  <si>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</si>
  <si>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</si>
  <si>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</si>
  <si>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</si>
  <si>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</si>
  <si>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</si>
  <si>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</si>
  <si>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</si>
  <si>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</si>
  <si>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</si>
  <si>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</si>
  <si>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</si>
  <si>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</si>
  <si>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</si>
  <si>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</si>
  <si>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</si>
  <si>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</si>
  <si>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</si>
  <si>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</si>
  <si>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</si>
  <si>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</si>
  <si>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</si>
  <si>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</si>
  <si>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</si>
  <si>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</si>
  <si>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</si>
  <si>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</si>
  <si>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</si>
  <si>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</si>
  <si>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</si>
  <si>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</si>
  <si>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</si>
  <si>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</si>
  <si>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</si>
  <si>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</si>
  <si>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</si>
  <si>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</si>
  <si>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</si>
  <si>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</si>
  <si>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</si>
  <si>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</si>
  <si>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</si>
  <si>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</si>
  <si>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</si>
  <si>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</si>
  <si>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</si>
  <si>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</si>
  <si>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</si>
  <si>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</si>
  <si>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</si>
  <si>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</si>
  <si>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</si>
  <si>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</si>
  <si>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</si>
  <si>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</si>
  <si>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</si>
  <si>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</si>
  <si>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</si>
  <si>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</si>
  <si>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</si>
  <si>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</si>
  <si>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</si>
  <si>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</si>
  <si>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</si>
  <si>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</si>
  <si>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</si>
  <si>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</si>
  <si>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</si>
  <si>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</si>
  <si>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</si>
  <si>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</si>
  <si>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</si>
  <si>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</si>
  <si>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</si>
  <si>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</si>
  <si>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</si>
  <si>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</si>
  <si>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</si>
  <si>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</si>
  <si>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</si>
  <si>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</si>
  <si>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</si>
  <si>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</si>
  <si>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</si>
  <si>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</si>
  <si>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</si>
  <si>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</si>
  <si>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</si>
  <si>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</si>
  <si>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</si>
  <si>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</si>
  <si>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</si>
  <si>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</si>
  <si>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</si>
  <si>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</si>
  <si>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</si>
  <si>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</si>
  <si>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</si>
  <si>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</si>
  <si>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</si>
  <si>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</si>
  <si>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</si>
  <si>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</si>
  <si>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</si>
  <si>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</si>
  <si>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</si>
  <si>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</si>
  <si>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</si>
  <si>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</si>
  <si>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</si>
  <si>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</si>
  <si>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</si>
  <si>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</si>
  <si>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</si>
  <si>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</si>
  <si>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</si>
  <si>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</si>
  <si>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</si>
  <si>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</si>
  <si>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</si>
  <si>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</si>
  <si>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</si>
  <si>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</si>
  <si>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</si>
  <si>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</si>
  <si>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</si>
  <si>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</si>
  <si>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</si>
  <si>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</si>
  <si>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</si>
  <si>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</si>
  <si>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</si>
  <si>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</si>
  <si>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</si>
  <si>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</si>
  <si>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</si>
  <si>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</si>
  <si>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</si>
  <si>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</si>
  <si>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</si>
  <si>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</si>
  <si>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</si>
  <si>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</si>
  <si>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</si>
  <si>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</si>
  <si>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</si>
  <si>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</si>
  <si>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</si>
  <si>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</si>
  <si>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</si>
  <si>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</si>
  <si>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</si>
  <si>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</si>
  <si>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</si>
  <si>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</si>
  <si>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</si>
  <si>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</si>
  <si>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</si>
  <si>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</si>
  <si>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</si>
  <si>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</si>
  <si>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</si>
  <si>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</si>
  <si>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</si>
  <si>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</si>
  <si>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</si>
  <si>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</si>
  <si>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</si>
  <si>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</si>
  <si>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</si>
  <si>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</si>
  <si>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</si>
  <si>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</si>
  <si>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</si>
  <si>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</si>
  <si>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</si>
  <si>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</si>
  <si>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</si>
  <si>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</si>
  <si>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</si>
  <si>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</si>
  <si>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</si>
  <si>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</si>
  <si>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</si>
  <si>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</si>
  <si>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</si>
  <si>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</si>
  <si>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</si>
  <si>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</si>
  <si>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</si>
  <si>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</si>
  <si>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</si>
  <si>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</si>
  <si>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</si>
  <si>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</si>
  <si>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</si>
  <si>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</si>
  <si>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</si>
  <si>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</si>
  <si>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</si>
  <si>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</si>
  <si>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</si>
  <si>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</si>
  <si>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</si>
  <si>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</si>
  <si>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</si>
  <si>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</si>
  <si>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</si>
  <si>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</si>
  <si>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</si>
  <si>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</si>
  <si>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</si>
  <si>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</si>
  <si>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</si>
  <si>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</si>
  <si>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</si>
  <si>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</si>
  <si>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</si>
  <si>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</si>
  <si>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</si>
  <si>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</si>
  <si>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</si>
  <si>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</si>
  <si>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</si>
  <si>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</si>
  <si>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</si>
  <si>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</si>
  <si>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</si>
  <si>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</si>
  <si>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</si>
  <si>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</si>
  <si>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</si>
  <si>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</si>
  <si>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</si>
  <si>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</si>
  <si>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</si>
  <si>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</si>
  <si>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</si>
  <si>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</si>
  <si>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</si>
  <si>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</si>
  <si>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</si>
  <si>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</si>
  <si>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</si>
  <si>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</si>
  <si>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</si>
  <si>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</si>
  <si>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</si>
  <si>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</si>
  <si>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</si>
  <si>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</si>
  <si>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</si>
  <si>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</si>
  <si>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</si>
  <si>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</si>
  <si>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</si>
  <si>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</si>
  <si>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</si>
  <si>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</si>
  <si>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</si>
  <si>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</si>
  <si>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</si>
  <si>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</si>
  <si>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</si>
  <si>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</si>
  <si>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</si>
  <si>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</si>
  <si>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</si>
  <si>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</si>
  <si>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</si>
  <si>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</si>
  <si>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</si>
  <si>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</si>
  <si>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</si>
  <si>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</si>
  <si>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</si>
  <si>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</si>
  <si>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</si>
  <si>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</si>
  <si>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</si>
  <si>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</si>
  <si>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</si>
  <si>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</si>
  <si>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</si>
  <si>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</si>
  <si>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</si>
  <si>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</si>
  <si>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</si>
  <si>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</si>
  <si>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</si>
  <si>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</si>
  <si>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</si>
  <si>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</si>
  <si>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</si>
  <si>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</si>
  <si>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</si>
  <si>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</si>
  <si>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</si>
  <si>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</si>
  <si>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</si>
  <si>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</si>
  <si>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</si>
  <si>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</si>
  <si>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</si>
  <si>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</si>
  <si>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</si>
  <si>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</si>
  <si>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</si>
  <si>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</si>
  <si>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</si>
  <si>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</si>
  <si>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</si>
  <si>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</si>
  <si>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</si>
  <si>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</si>
  <si>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</si>
  <si>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</si>
  <si>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</si>
  <si>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</si>
  <si>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</si>
  <si>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</si>
  <si>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</si>
  <si>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</si>
  <si>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</si>
  <si>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</si>
  <si>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</si>
  <si>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</si>
  <si>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</si>
  <si>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</si>
  <si>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</si>
  <si>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</si>
  <si>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</si>
  <si>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</si>
  <si>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</si>
  <si>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</si>
  <si>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</si>
  <si>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</si>
  <si>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</si>
  <si>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</si>
  <si>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</si>
  <si>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</si>
  <si>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</si>
  <si>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</si>
  <si>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</si>
  <si>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</si>
  <si>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</si>
  <si>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</si>
  <si>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</si>
  <si>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</si>
  <si>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</si>
  <si>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</si>
  <si>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</si>
  <si>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</si>
  <si>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</si>
  <si>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</si>
  <si>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</si>
  <si>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</si>
  <si>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</si>
  <si>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</si>
  <si>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</si>
  <si>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</si>
  <si>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</si>
  <si>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</si>
  <si>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</si>
  <si>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</si>
  <si>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</si>
  <si>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</si>
  <si>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</si>
  <si>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</si>
  <si>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</si>
  <si>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</si>
  <si>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</si>
  <si>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</si>
  <si>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</si>
  <si>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</si>
  <si>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</si>
  <si>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</si>
  <si>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</si>
  <si>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</si>
  <si>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</si>
  <si>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</si>
  <si>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</si>
  <si>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</si>
  <si>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</si>
  <si>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</si>
  <si>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</si>
  <si>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</si>
  <si>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</si>
  <si>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</si>
  <si>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</si>
  <si>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</si>
  <si>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</si>
  <si>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</si>
  <si>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</si>
  <si>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</si>
  <si>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</si>
  <si>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</si>
  <si>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</si>
  <si>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</si>
  <si>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</si>
  <si>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</si>
  <si>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</si>
  <si>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</si>
  <si>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</si>
  <si>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</si>
  <si>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</si>
  <si>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</si>
  <si>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</si>
  <si>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</si>
  <si>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</si>
  <si>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</si>
  <si>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</si>
  <si>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</si>
  <si>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</si>
  <si>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</si>
  <si>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</si>
  <si>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</si>
  <si>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</si>
  <si>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</si>
  <si>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</si>
  <si>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</si>
  <si>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</si>
  <si>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</si>
  <si>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</si>
  <si>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</si>
  <si>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</si>
  <si>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</si>
  <si>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</si>
  <si>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</si>
  <si>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</si>
  <si>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</si>
  <si>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</si>
  <si>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</si>
  <si>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</si>
  <si>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</si>
  <si>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</si>
  <si>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</si>
  <si>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</si>
  <si>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</si>
  <si>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</si>
  <si>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</si>
  <si>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</si>
  <si>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</si>
  <si>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</si>
  <si>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</si>
  <si>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</si>
  <si>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</si>
  <si>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</si>
  <si>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</si>
  <si>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</si>
  <si>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</si>
  <si>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</si>
  <si>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</si>
  <si>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</si>
  <si>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</si>
  <si>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</si>
  <si>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</si>
  <si>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</si>
  <si>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</si>
  <si>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</si>
  <si>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</si>
  <si>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</si>
  <si>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</si>
  <si>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</si>
  <si>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</si>
  <si>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</si>
  <si>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</si>
  <si>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</si>
  <si>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</si>
  <si>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</si>
  <si>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</si>
  <si>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</si>
  <si>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</si>
  <si>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</si>
  <si>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</si>
  <si>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</si>
  <si>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</si>
  <si>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</si>
  <si>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</si>
  <si>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</si>
  <si>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</si>
  <si>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</si>
  <si>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</si>
  <si>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</si>
  <si>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</si>
  <si>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</si>
  <si>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</si>
  <si>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</si>
  <si>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</si>
  <si>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</si>
  <si>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</si>
  <si>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</si>
  <si>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</si>
  <si>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</si>
  <si>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</si>
  <si>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</si>
  <si>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</si>
  <si>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</si>
  <si>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</si>
  <si>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</si>
  <si>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</si>
  <si>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</si>
  <si>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</si>
  <si>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</si>
  <si>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</si>
  <si>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</si>
  <si>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</si>
  <si>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</si>
  <si>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</si>
  <si>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</si>
  <si>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</si>
  <si>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</si>
  <si>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</si>
  <si>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</si>
  <si>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</si>
  <si>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</si>
  <si>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</si>
  <si>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</si>
  <si>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</si>
  <si>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</si>
  <si>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</si>
  <si>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</si>
  <si>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</si>
  <si>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</si>
  <si>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</si>
  <si>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</si>
  <si>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</si>
  <si>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</si>
  <si>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</si>
  <si>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</si>
  <si>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</si>
  <si>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</si>
  <si>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</si>
  <si>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</si>
  <si>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</si>
  <si>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</si>
  <si>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</si>
  <si>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</si>
  <si>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</si>
  <si>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</si>
  <si>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</si>
  <si>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</si>
  <si>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</si>
  <si>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</si>
  <si>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</si>
  <si>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</si>
  <si>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</si>
  <si>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</si>
  <si>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</si>
  <si>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</si>
  <si>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</si>
  <si>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</si>
  <si>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</si>
  <si>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</si>
  <si>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</si>
  <si>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</si>
  <si>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</si>
  <si>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</si>
  <si>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</si>
  <si>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</si>
  <si>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</si>
  <si>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</si>
  <si>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</si>
  <si>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</si>
  <si>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</si>
  <si>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</si>
  <si>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</si>
  <si>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</si>
  <si>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</si>
  <si>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</si>
  <si>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</si>
  <si>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</si>
  <si>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</si>
  <si>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</si>
  <si>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</si>
  <si>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</si>
  <si>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</si>
  <si>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</si>
  <si>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</si>
  <si>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</si>
  <si>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</si>
  <si>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</si>
  <si>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</si>
  <si>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</si>
  <si>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</si>
  <si>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</si>
  <si>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</si>
  <si>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</si>
  <si>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</si>
  <si>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</si>
  <si>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</si>
  <si>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</si>
  <si>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</si>
  <si>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</si>
  <si>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</si>
  <si>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</si>
  <si>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</si>
  <si>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</si>
  <si>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</si>
  <si>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</si>
  <si>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</si>
  <si>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</si>
  <si>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</si>
  <si>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</si>
  <si>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</si>
  <si>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</si>
  <si>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</si>
  <si>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</si>
  <si>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</si>
  <si>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</si>
  <si>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</si>
  <si>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</si>
  <si>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</si>
  <si>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</si>
  <si>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</si>
  <si>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</si>
  <si>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</si>
  <si>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</si>
  <si>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</si>
  <si>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</si>
  <si>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</si>
  <si>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</si>
  <si>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</si>
  <si>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</si>
  <si>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</si>
  <si>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</si>
  <si>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</si>
  <si>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</si>
  <si>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</si>
  <si>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</si>
  <si>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</si>
  <si>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</si>
  <si>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</si>
  <si>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</si>
  <si>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</si>
  <si>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</si>
  <si>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</si>
  <si>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</si>
  <si>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</si>
  <si>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</si>
  <si>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</si>
  <si>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</si>
  <si>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</si>
  <si>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</si>
  <si>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</si>
  <si>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</si>
  <si>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</si>
  <si>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</si>
  <si>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</si>
  <si>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</si>
  <si>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</si>
  <si>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</si>
  <si>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</si>
  <si>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</si>
  <si>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</si>
  <si>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</si>
  <si>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</si>
  <si>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</si>
  <si>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</si>
  <si>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</si>
  <si>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</si>
  <si>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</si>
  <si>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</si>
  <si>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</si>
  <si>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</si>
  <si>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</si>
  <si>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</si>
  <si>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</si>
  <si>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</si>
  <si>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</si>
  <si>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</si>
  <si>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</si>
  <si>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</si>
  <si>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</si>
  <si>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</si>
  <si>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</si>
  <si>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</si>
  <si>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</si>
  <si>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</si>
  <si>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</si>
  <si>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</si>
  <si>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</si>
  <si>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</si>
  <si>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</si>
  <si>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</si>
  <si>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</si>
  <si>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</si>
  <si>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</si>
  <si>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</si>
  <si>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</si>
  <si>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</si>
  <si>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</si>
  <si>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</si>
  <si>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</si>
  <si>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</si>
  <si>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</si>
  <si>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</si>
  <si>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</si>
  <si>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</si>
  <si>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</si>
  <si>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</si>
  <si>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</si>
  <si>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</si>
  <si>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</si>
  <si>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</si>
  <si>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</si>
  <si>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</si>
  <si>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</si>
  <si>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</si>
  <si>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</si>
  <si>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</si>
  <si>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</si>
  <si>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</si>
  <si>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</si>
  <si>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</si>
  <si>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</si>
  <si>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</si>
  <si>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</si>
  <si>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</si>
  <si>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</si>
  <si>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</si>
  <si>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</si>
  <si>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</si>
  <si>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</si>
  <si>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</si>
  <si>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</si>
  <si>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</si>
  <si>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</si>
  <si>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</si>
  <si>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</si>
  <si>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</si>
  <si>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</si>
  <si>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</si>
  <si>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</si>
  <si>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</si>
  <si>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</si>
  <si>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</si>
  <si>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</si>
  <si>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</si>
  <si>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</si>
  <si>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</si>
  <si>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</si>
  <si>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</si>
  <si>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</si>
  <si>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</si>
  <si>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</si>
  <si>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</si>
  <si>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</si>
  <si>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</si>
  <si>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</si>
  <si>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</si>
  <si>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</si>
  <si>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</si>
  <si>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</si>
  <si>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</si>
  <si>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</si>
  <si>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</si>
  <si>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</si>
  <si>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</si>
  <si>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</si>
  <si>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</si>
  <si>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</si>
  <si>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</si>
  <si>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</si>
  <si>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</si>
  <si>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</si>
  <si>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</si>
  <si>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</si>
  <si>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</si>
  <si>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</si>
  <si>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</si>
  <si>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</si>
  <si>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</si>
  <si>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</si>
  <si>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</si>
  <si>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</si>
  <si>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</si>
  <si>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</si>
  <si>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</si>
  <si>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</si>
  <si>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</si>
  <si>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</si>
  <si>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</si>
  <si>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</si>
  <si>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</si>
  <si>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</si>
  <si>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</si>
  <si>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</si>
  <si>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</si>
  <si>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</si>
  <si>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</si>
  <si>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</si>
  <si>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</si>
  <si>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PCM-20251115-00001880</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</si>
  <si>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</si>
  <si>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</si>
  <si>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</si>
  <si>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</si>
  <si>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</si>
  <si>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</si>
  <si>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</si>
  <si>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</si>
  <si>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</si>
  <si>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</si>
  <si>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</si>
  <si>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</si>
  <si>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</si>
  <si>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</si>
  <si>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</si>
  <si>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</si>
  <si>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</si>
  <si>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</si>
  <si>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</si>
  <si>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</si>
  <si>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</si>
  <si>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</si>
  <si>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</si>
  <si>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</si>
  <si>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</si>
  <si>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</si>
  <si>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</si>
  <si>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</si>
  <si>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</si>
  <si>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</si>
  <si>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</si>
  <si>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</si>
  <si>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</si>
  <si>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</si>
  <si>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</si>
  <si>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</si>
  <si>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</si>
  <si>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</si>
  <si>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</si>
  <si>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</si>
  <si>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</si>
  <si>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</si>
  <si>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</si>
  <si>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</si>
  <si>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</si>
  <si>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</si>
  <si>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</si>
  <si>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</si>
  <si>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</si>
  <si>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</si>
  <si>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</si>
  <si>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</si>
  <si>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</si>
  <si>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</si>
  <si>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</si>
  <si>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</si>
  <si>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</si>
  <si>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</si>
  <si>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</si>
  <si>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</si>
  <si>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</si>
  <si>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</si>
  <si>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</si>
  <si>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</si>
  <si>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</si>
  <si>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</si>
  <si>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</si>
  <si>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</si>
  <si>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</si>
  <si>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</si>
  <si>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</si>
  <si>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</si>
  <si>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</si>
  <si>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</si>
  <si>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</si>
  <si>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</si>
  <si>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</si>
  <si>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</si>
  <si>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</si>
  <si>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</si>
  <si>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</si>
  <si>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</si>
  <si>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</si>
  <si>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</si>
  <si>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</si>
  <si>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</si>
  <si>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</si>
  <si>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</si>
  <si>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</si>
  <si>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</si>
  <si>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</si>
  <si>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</si>
  <si>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</si>
  <si>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</si>
  <si>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</si>
  <si>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</si>
  <si>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</si>
  <si>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</si>
  <si>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</si>
  <si>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</si>
  <si>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PCM-20251115-00001819</t>
  </si>
  <si>
    <t>will check after MHL0123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</si>
</sst>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xf numFmtId="22" fontId="7" fillId="7" borderId="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313.68102534722129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45976.629451273147</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1.4393402780115139E-2</v>
      </c>
      <c r="H4" s="111">
        <v>45976.608738425923</v>
      </c>
      <c r="I4" s="109" t="str">
        <f>IFERROR(VLOOKUP(D4,DB!A:F,6,0),"")</f>
        <v>SCECO</v>
      </c>
      <c r="J4" s="109" t="str">
        <f>IFERROR(VLOOKUP(D4,DB!A:G,7,0),"")</f>
        <v>Vandalized</v>
      </c>
      <c r="K4" s="113" t="s">
        <v>39027</v>
      </c>
      <c r="L4" s="114" t="str">
        <f>IFERROR(VLOOKUP(D4,DB!A:I,9,0),"")</f>
        <v>Latis</v>
      </c>
    </row>
    <row r="5" spans="1:15" ht="15" customHeight="1">
      <c r="A5" s="159" t="s">
        <v>39028</v>
      </c>
      <c r="B5" s="109" t="str">
        <f>IFERROR(VLOOKUP(D5,DB!A:K,11,0),"")</f>
        <v>R1</v>
      </c>
      <c r="C5" s="109">
        <v>2</v>
      </c>
      <c r="D5" s="109" t="s">
        <v>19511</v>
      </c>
      <c r="E5" s="110" t="s">
        <v>39026</v>
      </c>
      <c r="F5" s="111">
        <v>45976.615624999999</v>
      </c>
      <c r="G5" s="112">
        <f t="shared" ca="1" si="0"/>
        <v>1.3826273148879409E-2</v>
      </c>
      <c r="H5" s="111">
        <v>45976.609097222223</v>
      </c>
      <c r="I5" s="109" t="str">
        <f>IFERROR(VLOOKUP(D5,DB!A:F,6,0),"")</f>
        <v>Power Cube</v>
      </c>
      <c r="J5" s="109" t="str">
        <f>IFERROR(VLOOKUP(D5,DB!A:G,7,0),"")</f>
        <v>In progress+No BB Design</v>
      </c>
      <c r="K5" s="113" t="s">
        <v>39029</v>
      </c>
      <c r="L5" s="114" t="str">
        <f>IFERROR(VLOOKUP(D5,DB!A:I,9,0),"")</f>
        <v>Latis</v>
      </c>
    </row>
    <row r="6" spans="1:15" ht="15" customHeight="1">
      <c r="A6" s="108"/>
      <c r="B6" s="109" t="str">
        <f>IFERROR(VLOOKUP(D6,DB!A:K,11,0),"")</f>
        <v/>
      </c>
      <c r="C6" s="109"/>
      <c r="D6" s="109"/>
      <c r="E6" s="110"/>
      <c r="F6" s="111"/>
      <c r="G6" s="112">
        <f t="shared" ca="1" si="0"/>
        <v>45976.629451273147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45976.629451273147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45976.629451273147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45976.629451273147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45976.629451273147</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45976.629451273147</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45976.629451273147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45976.629451273147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45976.629451273147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45976.629451273147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45976.629451273147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45976.629451273147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45976.629451273147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45976.629451273147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45976.629451273147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45976.629451273147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45976.629451273147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45976.629451273147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45976.629451273147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45976.629451273147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45976.629451273147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45976.629451273147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45976.629451273147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45976.629451273147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45976.629451273147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45976.629451273147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45976.629451273147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45976.629451273147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45976.629451273147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45976.629451273147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45976.629451273147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45976.629451273147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45976.629451273147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45976.629451273147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45976.629451273147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45976.629451273147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45976.629451273147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45976.629451273147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45976.629451273147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45976.629451273147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45976.629451273147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45976.629451273147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45976.629451273147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45976.629451273147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45976.629451273147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45976.629451273147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45976.629451273147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45976.629451273147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45976.629451273147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45976.629451273147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45976.629451273147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45976.629451273147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45976.629451273147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45976.629451273147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45976.629451273147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45976.629451273147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45976.629451273147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45976.629451273147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45976.629451273147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45976.629451273147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45976.629451273147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45976.629451273147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45976.629451273147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45976.629451273147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45976.629451273147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45976.629451273147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45976.629451273147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45976.629451273147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45976.629451273147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45976.629451273147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45976.629451273147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45976.629451273147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45976.629451273147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45976.629451273147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45976.629451273147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45976.629451273147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45976.629451273147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45976.629451273147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45976.629451273147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45976.629451273147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45976.629451273147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45976.629451273147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45976.629451273147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45976.629451273147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45976.629451273147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45976.629451273147</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68" customFormat="1" ht="31.5" customHeight="1">
      <c r="A2" s="61" t="s">
        <v>39106</v>
      </c>
      <c r="B2" s="61" t="s">
        <v>27</v>
      </c>
      <c r="C2" s="61">
        <v>1</v>
      </c>
      <c r="D2" s="61" t="s">
        <v>19542</v>
      </c>
      <c r="E2" s="85" t="s">
        <v>39026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151.62961331018596</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7">
        <v>45976.436342592591</v>
      </c>
      <c r="G4" s="105">
        <f ca="1">IFERROR(NOW()-F4,"-")</f>
        <v>0.19310844907886349</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45976.62945104167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45976.62945104167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45976.62945104167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45976.629451273147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45976.629451273147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45976.629451273147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45976.629451273147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45976.629451273147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45976.629451273147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45976.629451273147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45976.629451273147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45976.629451273147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45976.629451273147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45976.629451273147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45976.629451273147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45976.629451273147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45976.629451273147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45976.629451273147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45976.629451273147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45976.629451273147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45976.629451273147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45976.629451273147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45976.629451273147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45976.629451273147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45976.629451273147</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45976.629451273147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45976.629451273147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45976.629451273147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45976.629451273147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45976.629451273147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45976.629451273147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45976.629451273147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45976.629451273147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45976.629451273147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45976.629451273147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45976.629451273147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45976.629451273147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45976.629451273147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45976.629451273147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45976.629451273147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45976.629451273147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45976.629451273147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45976.629451273147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45976.629451273147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45976.629451273147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45976.629451273147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45976.629451273147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45976.629451273147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45976.629451273147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45976.629451273147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45976.629451273147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45976.629451273147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45976.629451273147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45976.629451273147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45976.629451273147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45976.629451273147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45976.629451273147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45976.629451273147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45976.629451273147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45976.629451273147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45976.629451273147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45976.629451273147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45976.629451273147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45976.629451273147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45976.629451273147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45976.629451273147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45976.629451273147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45976.629451273147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45976.629451273147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45976.629451273147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45976.629451273147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45976.629451273147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45976.629451273147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45976.629451273147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45976.629451273147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45976.629451273147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45976.629451273147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45976.629451273147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45976.629451273147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45976.629451273147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45976.629451273147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45976.629451273147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45976.629451273147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45976.629451273147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45976.629451273147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45976.629451273147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45976.629451273147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45976.629451273147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45976.629451273147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45976.629451273147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45976.629451273147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45976.629451273147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45976.629451273147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45976.629451273147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45976.629451273147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45976.629451273147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45976.629451273147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45976.629451273147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45976.629451273147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45976.629451273147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45976.629451273147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45976.629451273147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45976.629451273147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45976.629451273147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45976.629451273147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45976.629451273147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45976.629451273147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45976.629451273147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45976.629451273147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45976.629451273147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45976.629451273147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45976.629451273147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45976.629451273147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45976.629451273147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45976.629451273147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45976.629451273147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45976.629451273147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45976.629451273147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45976.629451273147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45976.629451273147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45976.629451273147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45976.629451273147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45976.629451273147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45976.629451273147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45976.629451273147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45976.629451273147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45976.629451273147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45976.629451273147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45976.629451273147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45976.629451273147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45976.629451273147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45976.629451273147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45976.629451273147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45976.629451273147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45976.629451273147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45976.629451273147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45976.629451273147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45976.629451273147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45976.629451273147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45976.629451273147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45976.629451273147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45976.629451273147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45976.629451273147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45976.629451273147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45976.629451273147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45976.629451273147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45976.629451273147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45976.629451273147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45976.629451273147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45976.629451273147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45976.629451273147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45976.629451273147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45976.629451273147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45976.629451273147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45976.629451273147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45976.629451273147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45976.629451273147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45976.629451273147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45976.629451273147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45976.629451273147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45976.629451273147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45976.629451273147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45976.629451273147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45976.629451273147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45976.629451273147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45976.629451273147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45976.629451273147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45976.629451273147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45976.629451273147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45976.629451273147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45976.629451273147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45976.629451273147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45976.629451273147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45976.629451273147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45976.629451273147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45976.629451273147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45976.629451273147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45976.629451273147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45976.629451273147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45976.629451273147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45976.629451273147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45976.629451273147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45976.629451273147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45976.629451273147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45976.629451273147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45976.629451273147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45976.629451273147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45976.629451273147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45976.629451273147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45976.629451273147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45976.629451273147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45976.629451273147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45976.629451273147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45976.629451273147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45976.629451273147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45976.629451273147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45976.629451273147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45976.629451273147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45976.629451273147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45976.629451273147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45976.629451273147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45976.629451273147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45976.629451273147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45976.629451273147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45976.629451273147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45976.629451273147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45976.629451273147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45976.629451273147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45976.629451273147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45976.629451273147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45976.629451273147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45976.629451273147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45976.629451273147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45976.629451273147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45976.629451273147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45976.629451273147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45976.629451273147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45976.629451273147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45976.629451273147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45976.629451273147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45976.629451273147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45976.629451273147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45976.629451273147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45976.629451273147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45976.629451273147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45976.629451273147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45976.629451273147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45976.629451273147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45976.629451273147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45976.629451273147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45976.629451273147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45976.629451273147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45976.629451273147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45976.629451273147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45976.629451273147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45976.629451273147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45976.629451273147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45976.629451273147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45976.629451273147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45976.629451273147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45976.629451273147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45976.629451273147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45976.629451273147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45976.629451273147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45976.629451273147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45976.629451273147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45976.629451273147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45976.629451273147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45976.629451273147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45976.629451273147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45976.629451273147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45976.629451273147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45976.629451273147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45976.629451273147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45976.629451273147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45976.629451273147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45976.629451273147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45976.629451273147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45976.629451273147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45976.629451273147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45976.629451273147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45976.629451273147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45976.629451273147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45976.629451273147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45976.629451273147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45976.629451273147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45976.629451273147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45976.629451273147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45976.629451273147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45976.629451273147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45976.629451273147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45976.629451273147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45976.629451273147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45976.629451273147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45976.629451273147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45976.629451273147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45976.629451273147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45976.629451273147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45976.629451273147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45976.629451273147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45976.629451273147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45976.629451273147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45976.629451273147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45976.629451273147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45976.629451273147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45976.629451273147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45976.629451273147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45976.629451273147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45976.629451273147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45976.629451273147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45976.629451273147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45976.629451273147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45976.629451273147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45976.629451273147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45976.629451273147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45976.629451273147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45976.629451273147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45976.629451273147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45976.629451273147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45976.629451273147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45976.629451273147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45976.629451273147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45976.629451273147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45976.629451273147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45976.629451273147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45976.629451273147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45976.629451273147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45976.629451273147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45976.629451273147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45976.629451273147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45976.629451273147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45976.629451273147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45976.629451273147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45976.629451273147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45976.629451273147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45976.629451273147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45976.629451273147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45976.629451273147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45976.629451273147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45976.629451273147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45976.629451273147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45976.629451273147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45976.629451273147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45976.629451273147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45976.629451273147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45976.629451273147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45976.629451273147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45976.629451273147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45976.629451273147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45976.629451273147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45976.629451273147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45976.629451273147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45976.629451273147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45976.629451273147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45976.629451273147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45976.629451273147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45976.629451273147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45976.629451273147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45976.629451273147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45976.629451273147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45976.629451273147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45976.629451273147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45976.629451273147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45976.629451273147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45976.629451273147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45976.629451273147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45976.629451273147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45976.629451273147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45976.629451273147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45976.629451273147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45976.629451273147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45976.629451273147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45976.629451273147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45976.629451273147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45976.629451273147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45976.629451273147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45976.629451273147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45976.629451273147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45976.629451273147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45976.629451273147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45976.629451273147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45976.629451273147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45976.629451273147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45976.629451273147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45976.629451273147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45976.629451273147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45976.629451273147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45976.629451273147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45976.629451273147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45976.629451273147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45976.629451273147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45976.629451273147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45976.629451273147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45976.629451273147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45976.629451273147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45976.629451273147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45976.629451273147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45976.629451273147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45976.629451273147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45976.629451273147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45976.629451273147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45976.629451273147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45976.629451273147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45976.629451273147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45976.629451273147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45976.629451273147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45976.629451273147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45976.629451273147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45976.629451273147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45976.629451273147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45976.629451273147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45976.629451273147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45976.629451273147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45976.629451273147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45976.629451273147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45976.629451273147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45976.629451273147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45976.629451273147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45976.629451273147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45976.629451273147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45976.629451273147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45976.629451273147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45976.629451273147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45976.629451273147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45976.629451273147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45976.629451273147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45976.629451273147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45976.629451273147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45976.629451273147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45976.629451273147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45976.629451273147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45976.629451273147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45976.629451273147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45976.629451273147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45976.629451273147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45976.629451273147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45976.629451273147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45976.629451273147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45976.629451273147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45976.629451273147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45976.629451273147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45976.629451273147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45976.629451273147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45976.629451273147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45976.629451273147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45976.629451273147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45976.629451273147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45976.629451273147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45976.629451273147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45976.629451273147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45976.629451273147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45976.629451273147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45976.629451273147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45976.629451273147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45976.629451273147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45976.629451273147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45976.629451273147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45976.629451273147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45976.629451273147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45976.629451273147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45976.629451273147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45976.629451273147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45976.629451273147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45976.629451273147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45976.629451273147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45976.629451273147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45976.629451273147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45976.629451273147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45976.629451273147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45976.629451273147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45976.629451273147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45976.629451273147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45976.629451273147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45976.629451273147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45976.629451273147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45976.629451273147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45976.629451273147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45976.629451273147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45976.629451273147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45976.629451273147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45976.629451273147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45976.629451273147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45976.629451273147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45976.629451273147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45976.629451273147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45976.629451273147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45976.629451273147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45976.629451273147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45976.629451273147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45976.629451273147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45976.629451273147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45976.629451273147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45976.629451273147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45976.629451273147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45976.629451273147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45976.629451273147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45976.629451273147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45976.629451273147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45976.629451273147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45976.629451273147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45976.629451273147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45976.629451273147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45976.629451273147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45976.629451273147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45976.629451273147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45976.629451273147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45976.629451273147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45976.629451273147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45976.629451273147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45976.629451273147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45976.629451273147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45976.629451273147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45976.629451273147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45976.629451273147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45976.629451273147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45976.629451273147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45976.629451273147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45976.629451273147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45976.629451273147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45976.629451273147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45976.629451273147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45976.629451273147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45976.629451273147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45976.629451273147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45976.629451273147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45976.629451273147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45976.629451273147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45976.629451273147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45976.629451273147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45976.629451273147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45976.629451273147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45976.629451273147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45976.629451273147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45976.629451273147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45976.629451273147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45976.629451273147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45976.629451273147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45976.629451273147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45976.629451273147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45976.629451273147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45976.629451273147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45976.629451273147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45976.629451273147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45976.629451273147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45976.629451273147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45976.629451273147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45976.629451273147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45976.629451273147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45976.629451273147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45976.629451273147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45976.629451273147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45976.629451273147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45976.629451273147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45976.629451273147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45976.629451273147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45976.629451273147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45976.629451273147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45976.629451273147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45976.629451273147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45976.629451273147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45976.629451273147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45976.629451273147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45976.629451273147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45976.629451273147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45976.629451273147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45976.629451273147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45976.629451273147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45976.629451273147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45976.629451273147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45976.629451273147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45976.629451273147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45976.629451273147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45976.629451273147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45976.629451273147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45976.629451273147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45976.629451273147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45976.629451273147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45976.629451273147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45976.629451273147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45976.629451273147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45976.629451273147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45976.629451273147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45976.629451273147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45976.629451273147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45976.629451273147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45976.629451273147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45976.629451273147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45976.629451273147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45976.629451273147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45976.629451273147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45976.629451273147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45976.629451273147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45976.629451273147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45976.629451273147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45976.629451273147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45976.629451273147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45976.629451273147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45976.629451273147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45976.629451273147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45976.629451273147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45976.629451273147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45976.629451273147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45976.629451273147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45976.629451273147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45976.629451273147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45976.629451273147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45976.629451273147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45976.629451273147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45976.629451273147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45976.629451273147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45976.629451273147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45976.629451273147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45976.629451273147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45976.629451273147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45976.629451273147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45976.629451273147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45976.629451273147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45976.629451273147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45976.629451273147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45976.629451273147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45976.629451273147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45976.629451273147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45976.629451273147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45976.629451273147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45976.629451273147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45976.629451273147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45976.629451273147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45976.629451273147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45976.629451273147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45976.629451273147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45976.629451273147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45976.629451273147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45976.629451273147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45976.629451273147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45976.629451273147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45976.629451273147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45976.629451273147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45976.629451273147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45976.629451273147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45976.629451273147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45976.629451273147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45976.629451273147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45976.629451273147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45976.629451273147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45976.629451273147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45976.629451273147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45976.629451273147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45976.629451273147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45976.629451273147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45976.629451273147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45976.629451273147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45976.629451273147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45976.629451273147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45976.629451273147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45976.629451273147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45976.629451273147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45976.629451273147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45976.629451273147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45976.629451273147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45976.629451273147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45976.629451273147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45976.629451273147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45976.629451273147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45976.629451273147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45976.629451273147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45976.629451273147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45976.629451273147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45976.629451273147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45976.629451273147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45976.629451273147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45976.629451273147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45976.629451273147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45976.629451273147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45976.629451273147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45976.629451273147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45976.629451273147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45976.629451273147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45976.629451273147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45976.629451273147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45976.629451273147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45976.629451273147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45976.629451273147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45976.629451273147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45976.629451273147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45976.629451273147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45976.629451273147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45976.629451273147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45976.629451273147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45976.629451273147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45976.629451273147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45976.629451273147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45976.629451273147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45976.629451273147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45976.629451273147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45976.629451273147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45976.629451273147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45976.629451273147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45976.629451273147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45976.629451273147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45976.629451273147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45976.629451273147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45976.629451273147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45976.629451273147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45976.629451273147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45976.629451273147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45976.629451273147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45976.629451273147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45976.629451273147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45976.629451273147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45976.629451273147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45976.629451273147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45976.629451273147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45976.629451273147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45976.629451273147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45976.629451273147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45976.629451273147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45976.629451273147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45976.629451273147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45976.629451273147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45976.629451273147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45976.629451273147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45976.629451273147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45976.629451273147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45976.629451273147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45976.629451273147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45976.629451273147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45976.629451273147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45976.629451273147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45976.629451273147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45976.629451273147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45976.629451273147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45976.629451273147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45976.629451273147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45976.629451273147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45976.629451273147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45976.629451273147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45976.629451273147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45976.629451273147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45976.629451273147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45976.629451273147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45976.629451273147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45976.629451273147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45976.629451273147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45976.629451273147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45976.629451273147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45976.629451273147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45976.629451273147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45976.629451273147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45976.629451273147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45976.629451273147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45976.629451273147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45976.629451273147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45976.629451273147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45976.629451273147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45976.629451273147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45976.629451273147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45976.629451273147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45976.629451273147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45976.629451273147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45976.629451273147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45976.629451273147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45976.629451273147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45976.629451273147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45976.629451273147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45976.629451273147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45976.629451273147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45976.629451273147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45976.629451273147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45976.629451273147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45976.629451273147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45976.629451273147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45976.629451273147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45976.629451273147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45976.629451273147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45976.629451273147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45976.629451273147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45976.629451273147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45976.629451273147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45976.629451273147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45976.629451273147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45976.629451273147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45976.629451273147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45976.629451273147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45976.629451273147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45976.629451273147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45976.629451273147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45976.629451273147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45976.629451273147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45976.629451273147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45976.629451273147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45976.629451273147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45976.629451273147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45976.629451273147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45976.629451273147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45976.629451273147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45976.629451273147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45976.629451273147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45976.629451273147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45976.629451273147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45976.629451273147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45976.629451273147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45976.629451273147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45976.629451273147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45976.629451273147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45976.629451273147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45976.629451273147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45976.629451273147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45976.629451273147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45976.629451273147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45976.629451273147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45976.629451273147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45976.629451273147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45976.629451273147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45976.629451273147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45976.629451273147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45976.629451273147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45976.629451273147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45976.629451273147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45976.629451273147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45976.629451273147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45976.629451273147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45976.629451273147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45976.629451273147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45976.629451273147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45976.629451273147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45976.629451273147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45976.629451273147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45976.629451273147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45976.629451273147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45976.629451273147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45976.629451273147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45976.629451273147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45976.629451273147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45976.629451273147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45976.629451273147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45976.629451273147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45976.629451273147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45976.629451273147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45976.629451273147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45976.629451273147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45976.629451273147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45976.629451273147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45976.629451273147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45976.629451273147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45976.629451273147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45976.629451273147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45976.629451273147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45976.629451273147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45976.629451273147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45976.629451273147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45976.629451273147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45976.629451273147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45976.629451273147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45976.629451273147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45976.629451273147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45976.629451273147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45976.629451273147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45976.629451273147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45976.629451273147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45976.629451273147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45976.629451273147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45976.629451273147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45976.629451273147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45976.629451273147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45976.629451273147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45976.629451273147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45976.629451273147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45976.629451273147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45976.629451273147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45976.629451273147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45976.629451273147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45976.629451273147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45976.629451273147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45976.629451273147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45976.629451273147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45976.629451273147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45976.629451273147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45976.629451273147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45976.629451273147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45976.629451273147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45976.629451273147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45976.629451273147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45976.629451273147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45976.629451273147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45976.629451273147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45976.629451273147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45976.629451273147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45976.629451273147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45976.629451273147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45976.629451273147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45976.629451273147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45976.629451273147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45976.629451273147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45976.629451273147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45976.629451273147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45976.629451273147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45976.629451273147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45976.629451273147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45976.629451273147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45976.629451273147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45976.629451273147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45976.629451273147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45976.629451273147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45976.629451273147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45976.629451273147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45976.629451273147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45976.629451273147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45976.629451273147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45976.629451273147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45976.629451273147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45976.629451273147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45976.629451273147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45976.629451273147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45976.629451273147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45976.629451273147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45976.629451273147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45976.629451273147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45976.629451273147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45976.629451273147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45976.629451273147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45976.629451273147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45976.629451273147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45976.629451273147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45976.629451273147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45976.629451273147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45976.629451273147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45976.629451273147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45976.629451273147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45976.629451273147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45976.629451273147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45976.629451273147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45976.629451273147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45976.629451273147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45976.629451273147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45976.629451273147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45976.629451273147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45976.629451273147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45976.629451273147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45976.629451273147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45976.629451273147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45976.629451273147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45976.629451273147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45976.629451273147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45976.629451273147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45976.629451273147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45976.629451273147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45976.629451273147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45976.629451273147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45976.629451273147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45976.629451273147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45976.629451273147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45976.629451273147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45976.629451273147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45976.629451273147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45976.629451273147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45976.629451273147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45976.629451273147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45976.629451273147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45976.629451273147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45976.629451273147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45976.629451273147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45976.629451273147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45976.629451273147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45976.629451273147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45976.629451273147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45976.629451273147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45976.629451273147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45976.629451273147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45976.629451273147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45976.629451273147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45976.629451273147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45976.629451273147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45976.629451273147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45976.629451273147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45976.629451273147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45976.629451273147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45976.629451273147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45976.629451273147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45976.629451273147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45976.629451273147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45976.629451273147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45976.629451273147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45976.629451273147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45976.629451273147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45976.629451273147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45976.629451273147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45976.629451273147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45976.629451273147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45976.629451273147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45976.629451273147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45976.629451273147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45976.629451273147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45976.629451273147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45976.629451273147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45976.629451273147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45976.629451273147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45976.629451273147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45976.629451273147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45976.629451273147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45976.629451273147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45976.629451273147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45976.629451273147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45976.629451273147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45976.629451273147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45976.629451273147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45976.629451273147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45976.629451273147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45976.629451273147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45976.629451273147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45976.629451273147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45976.629451273147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45976.629451273147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45976.629451273147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45976.629451273147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45976.629451273147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45976.629451273147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45976.629451273147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45976.629451273147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45976.629451273147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45976.629451273147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45976.629451273147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45976.629451273147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45976.629451273147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45976.629451273147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45976.629451273147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45976.629451273147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45976.629451273147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45976.629451273147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45976.629451273147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45976.629451273147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45976.629451273147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45976.629451273147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45976.629451273147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45976.629451273147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45976.629451273147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45976.629451273147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45976.629451273147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45976.629451273147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45976.629451273147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45976.629451273147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273.14873368055123</v>
      </c>
      <c r="H2" s="96">
        <v>45703.474768518521</v>
      </c>
      <c r="I2" s="96" t="str">
        <f>IFERROR(VLOOKUP(D2,DB!A:F,6,0),"")</f>
        <v>SCECO</v>
      </c>
      <c r="J2" s="96" t="str">
        <f>IFERROR(VLOOKUP(D2,DB!A:G,7,0),"")</f>
        <v>Dead</v>
      </c>
      <c r="K2" s="98" t="s">
        <v>39115</v>
      </c>
      <c r="L2" s="92" t="str">
        <f>IFERROR(VLOOKUP(D2,DB!A:I,9,0),"")</f>
        <v>Latis</v>
      </c>
    </row>
    <row r="3" spans="1:16" ht="28.5" customHeight="1">
      <c r="A3" s="135" t="s">
        <v>39116</v>
      </c>
      <c r="B3" s="135" t="str">
        <f>IFERROR(VLOOKUP(D3,DB!A:K,11,0),"")</f>
        <v>R4</v>
      </c>
      <c r="C3" s="94">
        <v>2</v>
      </c>
      <c r="D3" s="92" t="s">
        <v>39117</v>
      </c>
      <c r="E3" s="95" t="s">
        <v>39021</v>
      </c>
      <c r="F3" s="96">
        <v>45976.452013888891</v>
      </c>
      <c r="G3" s="97">
        <f ca="1">IFERROR(NOW()-F3,"")</f>
        <v>0.17743715277902083</v>
      </c>
      <c r="H3" s="96">
        <v>45976.444687499999</v>
      </c>
      <c r="I3" s="135" t="str">
        <f>IFERROR(VLOOKUP(D3,DB!A:F,6,0),"")</f>
        <v>SCECO</v>
      </c>
      <c r="J3" s="135" t="str">
        <f>IFERROR(VLOOKUP(D3,DB!A:G,7,0),"")</f>
        <v>Dead</v>
      </c>
      <c r="K3" s="98" t="s">
        <v>39118</v>
      </c>
      <c r="L3" s="92" t="str">
        <f>IFERROR(VLOOKUP(D3,DB!A:I,9,0),"")</f>
        <v>Latis</v>
      </c>
    </row>
    <row r="4" spans="1:16" ht="15" customHeight="1">
      <c r="A4" s="135"/>
      <c r="B4" s="135" t="str">
        <f>IFERROR(VLOOKUP(D4,DB!A:K,11,0),"")</f>
        <v/>
      </c>
      <c r="C4" s="94"/>
      <c r="D4" s="92"/>
      <c r="E4" s="95"/>
      <c r="F4" s="96"/>
      <c r="G4" s="97">
        <f ca="1">IFERROR(NOW()-F4,"")</f>
        <v>45976.62945104167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45976.62945104167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45976.62945104167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45976.62945104167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45976.62945104167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45976.62945104167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45976.62945104167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45976.62945104167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45976.62945104167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45976.62945104167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45976.62945104167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45976.62945104167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45976.62945104167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45976.62945104167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45976.62945104167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45976.62945104167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45976.62945104167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45976.62945104167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45976.62945104167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45976.62945104167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45976.62945104167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45976.62945104167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45976.62945104167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45976.62945104167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45976.62945104167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45976.62945104167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45976.62945104167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45976.62945104167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45976.62945104167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45976.62945104167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45976.62945104167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45976.62945104167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45976.62945104167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45976.62945104167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45976.62945104167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45976.62945104167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45976.62945104167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45976.62945104167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45976.62945104167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45976.62945104167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45976.62945104167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45976.62945104167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45976.62945104167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45976.62945104167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45976.62945104167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45976.62945104167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45976.62945104167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45976.62945104167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45976.62945104167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45976.62945104167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45976.62945104167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45976.62945104167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45976.62945104167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45976.62945104167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45976.62945104167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45976.62945104167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45976.62945104167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45976.62945104167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45976.62945104167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45976.62945104167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45976.62945104167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45976.62945104167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45976.62945104167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45976.62945104167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45976.62945104167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45976.62945104167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45976.62945104167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45976.62945104167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45976.62945104167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45976.62945104167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45976.62945104167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45976.62945104167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45976.62945104167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45976.62945104167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45976.62945104167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45976.62945104167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45976.62945104167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45976.62945104167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45976.62945104167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45976.62945104167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45976.62945104167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45976.62945104167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45976.62945104167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45976.62945104167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45976.62945104167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45976.62945104167</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45976.62945104167</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45976.62945104167</v>
      </c>
      <c r="H91" s="96"/>
      <c r="I91" s="135" t="str">
        <f>IFERROR(VLOOKUP(D91,DB!A:F,6,0),"")</f>
        <v/>
      </c>
      <c r="J91" s="135" t="str">
        <f>IFERROR(VLOOKUP(D91,DB!A:G,7,0),"")</f>
        <v/>
      </c>
      <c r="K91" s="98"/>
      <c r="L91" s="92" t="str">
        <f>IFERROR(VLOOKUP(D91,DB!A:I,9,0),"")</f>
        <v/>
      </c>
    </row>
  </sheetData>
  <dataValidations count="2">
    <dataValidation allowBlank="1" showInputMessage="1" showErrorMessage="1" sqref="E1" xr:uid="{A4F81451-56CC-4543-9497-104C4E44EE4B}"/>
    <dataValidation type="list" allowBlank="1" showInputMessage="1" showErrorMessage="1" sqref="E2:E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tabSelected="1" workbookViewId="0">
      <selection activeCell="D9" sqref="D9:D1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84.797391087959113</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39026</v>
      </c>
      <c r="F3" s="38">
        <v>45926.188877314817</v>
      </c>
      <c r="G3" s="116">
        <f t="shared" ref="G3" ca="1" si="0">IFERROR(NOW()-F3,"")</f>
        <v>50.440573958330788</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39026</v>
      </c>
      <c r="F4" s="125">
        <v>45948.661111111112</v>
      </c>
      <c r="G4" s="126">
        <f t="shared" ref="G4" ca="1" si="1">IFERROR(NOW()-F4,"")</f>
        <v>27.96834016203502</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33539</v>
      </c>
      <c r="E6" s="124" t="s">
        <v>39026</v>
      </c>
      <c r="F6" s="124"/>
      <c r="G6" s="126">
        <f t="shared" ref="G6:G45" ca="1" si="2">IFERROR(NOW()-F6,"")</f>
        <v>45976.629451273147</v>
      </c>
      <c r="H6" s="125">
        <v>45976.204270833332</v>
      </c>
      <c r="I6" s="124" t="str">
        <f>IFERROR(VLOOKUP(D6,DB!A:F,6,0),"")</f>
        <v>SCECO</v>
      </c>
      <c r="J6" s="124" t="str">
        <f>IFERROR(VLOOKUP(D6,DB!A:G,7,0),"")</f>
        <v>No BB Design</v>
      </c>
      <c r="K6" s="124" t="s">
        <v>39128</v>
      </c>
      <c r="L6" s="124" t="str">
        <f>IFERROR(VLOOKUP(D6,DB!A:I,9,0),"")</f>
        <v>Latis</v>
      </c>
    </row>
    <row r="7" spans="1:13">
      <c r="A7" s="124"/>
      <c r="B7" s="124" t="str">
        <f>IFERROR(VLOOKUP(D7,DB!A:K,11,0),"")</f>
        <v/>
      </c>
      <c r="C7" s="124"/>
      <c r="D7" s="156"/>
      <c r="E7" s="124"/>
      <c r="F7" s="124"/>
      <c r="G7" s="126">
        <f t="shared" ca="1" si="2"/>
        <v>45976.629451273147</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45976.629451273147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45976.629451273147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45976.629451273147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45976.629451273147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45976.629451273147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45976.629451273147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45976.629451273147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45976.629451273147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45976.629451273147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45976.629451273147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45976.629451273147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45976.629451273147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45976.629451273147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45976.629451273147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45976.629451273147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45976.629451273147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45976.629451273147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45976.629451273147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45976.629451273147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45976.629451273147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45976.629451273147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45976.629451273147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45976.629451273147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45976.629451273147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45976.629451273147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45976.629451273147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45976.629451273147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45976.629451273147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45976.629451273147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45976.629451273147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45976.629451273147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45976.629451273147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45976.629451273147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45976.629451273147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45976.629451273147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45976.629451273147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45976.629451273147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45976.629451273147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45976.629451273147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45976.629451273147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45976.629451273147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45976.629451273147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45976.629451273147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45976.629451273147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45976.629451273147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45976.629451273147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45976.629451273147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45976.629451273147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45976.629451273147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45976.629451273147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45976.629451273147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45976.629451273147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45976.629451273147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45976.629451273147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45976.629451273147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45976.629451273147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45976.629451273147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45976.629451273147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45976.629451273147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45976.629451273147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45976.629451273147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45976.629451273147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45976.629451273147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45976.629451273147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45976.629451273147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45976.629451273147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45976.629451273147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45976.629451273147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45976.629451273147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45976.629451273147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45976.629451273147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45976.629451273147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45976.629451273147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45976.629451273147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45976.629451273147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45976.629451273147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45976.629451273147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45976.629451273147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45976.629451273147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45976.629451273147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45976.629451273147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45976.629451273147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45976.629451273147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45976.629451273147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45976.629451273147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45976.629451273147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45976.629451273147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45976.629451273147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45976.629451273147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45976.629451273147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45976.629451273147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45976.629451273147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45976.629451273147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45976.629451273147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45976.629451273147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45976.629451273147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45976.629451273147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45976.629451273147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45976.629451273147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45976.629451273147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45976.629451273147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45976.629451273147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45976.629451273147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45976.629451273147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45976.629451273147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45976.629451273147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45976.629451273147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45976.629451273147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45976.629451273147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45976.629451273147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45976.629451273147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45976.629451273147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45976.629451273147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45976.629451273147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45976.629451273147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45976.629451273147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45976.629451273147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45976.629451273147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45976.629451273147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45976.629451273147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45976.629451273147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45976.629451273147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45976.629451273147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45976.629451273147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45976.629451273147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45976.629451273147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45976.629451273147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45976.629451273147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45976.629451273147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45976.629451273147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45976.629451273147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45976.629451273147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45976.629451273147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45976.629451273147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45976.629451273147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45976.629451273147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45976.629451273147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45976.629451273147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45976.629451273147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45976.629451273147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45976.629451273147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45976.629451273147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45976.629451273147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45976.629451273147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45976.629451273147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45976.629451273147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45976.629451273147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45976.629451273147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45976.629451273147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45976.629451273147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45976.629451273147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45976.629451273147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45976.629451273147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45976.629451273147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45976.629451273147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45976.629451273147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45976.629451273147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45976.629451273147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45976.629451273147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45976.629451273147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45976.629451273147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45976.629451273147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45976.629451273147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45976.629451273147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45976.629451273147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45976.629451273147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45976.629451273147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45976.629451273147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45976.629451273147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45976.629451273147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45976.629451273147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45976.629451273147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45976.629451273147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45976.629451273147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45976.629451273147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45976.629451273147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45976.629451273147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45976.629451273147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45976.629451273147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45976.629451273147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45976.629451273147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45976.629451273147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45976.629451273147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45976.629451273147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45976.629451273147</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39129</v>
      </c>
      <c r="B2" s="141" t="str">
        <f>IFERROR(VLOOKUP(D2,DB!A:K,11,0),"")</f>
        <v>R6</v>
      </c>
      <c r="C2" s="142">
        <v>1</v>
      </c>
      <c r="D2" s="141" t="s">
        <v>37870</v>
      </c>
      <c r="E2" s="124" t="s">
        <v>39021</v>
      </c>
      <c r="F2" s="143">
        <v>45976.598136574074</v>
      </c>
      <c r="G2" s="105">
        <f t="shared" ref="G2:G17" ca="1" si="0">IFERROR(NOW()-F2,"-")</f>
        <v>3.1314699073845986E-2</v>
      </c>
      <c r="H2" s="143">
        <v>45976.592048611114</v>
      </c>
      <c r="I2" s="141" t="str">
        <f>IFERROR(VLOOKUP(D2,DB!A:F,6,0),"")</f>
        <v>SCECO</v>
      </c>
      <c r="J2" s="141" t="str">
        <f>IFERROR(VLOOKUP(D2,DB!A:G,7,0),"")</f>
        <v>No BB Shifted</v>
      </c>
      <c r="K2" s="144" t="s">
        <v>39130</v>
      </c>
      <c r="L2" s="145" t="str">
        <f>IFERROR(VLOOKUP(D2,DB!A:I,9,0),"")</f>
        <v>Latis</v>
      </c>
    </row>
    <row r="3" spans="1:16382" ht="31.5" customHeight="1">
      <c r="A3" s="140"/>
      <c r="B3" s="141" t="str">
        <f>IFERROR(VLOOKUP(D3,DB!A:K,11,0),"")</f>
        <v/>
      </c>
      <c r="C3" s="142"/>
      <c r="D3" s="141"/>
      <c r="E3" s="124"/>
      <c r="F3" s="143"/>
      <c r="G3" s="105">
        <f t="shared" ca="1" si="0"/>
        <v>45976.629451273147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45976.629451273147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45976.629451273147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45976.629451273147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45976.629451273147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45976.629451273147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45976.629451273147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45976.629451273147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45976.629451273147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45976.629451273147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45976.629451273147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45976.629451273147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45976.629451273147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45976.629451273147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45976.629451273147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45976.629451273147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45976.629451273147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45976.629451273147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45976.629451273147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45976.629451273147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45976.629451273147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45976.629451273147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45976.629451273147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45976.629451273147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45976.629451273147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45976.629451273147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45976.629451273147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45976.629451273147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45976.629451273147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45976.629451273147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45976.629451273147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45976.629451273147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45976.629451273147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45976.629451273147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45976.629451273147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45976.629451273147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45976.629451273147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45976.629451273147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45976.629451273147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45976.629451273147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45976.629451273147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45976.629451273147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45976.629451273147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45976.629451273147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45976.629451273147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45976.629451273147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45976.629451273147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45976.629451273147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45976.629451273147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45976.629451273147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45976.629451273147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45976.629451273147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45976.629451273147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45976.629451273147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45976.629451273147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45976.629451273147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45976.629451273147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45976.629451273147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45976.629451273147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45976.629451273147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45976.629451273147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45976.629451273147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45976.629451273147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45976.629451273147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45976.629451273147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45976.629451273147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45976.629451273147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45976.629451273147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45976.629451273147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45976.629451273147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45976.629451273147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45976.629451273147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45976.629451273147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45976.629451273147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45976.629451273147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45976.629451273147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45976.629451273147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45976.629451273147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45976.629451273147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45976.629451273147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45976.629451273147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45976.629451273147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45976.629451273147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45976.629451273147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45976.629451273147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45976.629451273147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45976.629451273147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45976.629451273147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45976.629451273147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45976.629451273147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45976.629451273147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45976.629451273147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45976.629451273147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45976.629451273147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45976.629451273147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45976.629451273147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45976.629451273147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45976.629451273147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45976.629451273147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45976.629451273147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45976.629451273147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45976.629451273147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45976.629451273147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45976.629451273147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45976.629451273147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45976.629451273147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45976.629451273147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45976.629451273147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45976.629451273147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45976.629451273147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45976.629451273147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45976.629451273147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45976.629451273147</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2025-11-15T12:06:54Z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